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<sst xmlns="http://schemas.openxmlformats.org/spreadsheetml/2006/main" count="641" uniqueCount="387">
  <si>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</si>
  <si>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</si>
  <si>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</si>
  <si>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</si>
  <si>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</si>
  <si>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</si>
  <si>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</si>
  <si>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</si>
  <si>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</si>
  <si>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</si>
  <si>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</si>
  <si>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</si>
  <si>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</si>
  <si>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</si>
  <si>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</si>
  <si>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</si>
  <si>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</si>
  <si>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</si>
  <si>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</si>
  <si>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</si>
  <si>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</si>
  <si>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</si>
  <si>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</si>
  <si>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</si>
  <si>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</si>
  <si>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</si>
  <si>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</si>
  <si>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</si>
  <si>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</si>
  <si>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</si>
  <si>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</si>
  <si>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</si>
  <si>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</si>
  <si>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</si>
  <si>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</si>
  <si>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</si>
  <si>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</si>
  <si>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</si>
  <si>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</si>
  <si>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</si>
  <si>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</si>
  <si>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</si>
  <si>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</si>
  <si>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</si>
  <si>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</si>
  <si>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</si>
  <si>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</si>
  <si>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</si>
  <si>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</si>
  <si>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</si>
  <si>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</si>
  <si>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</si>
  <si>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</si>
  <si>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</si>
  <si>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</si>
  <si>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</si>
  <si>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</si>
  <si>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</si>
  <si>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</si>
  <si>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</si>
  <si>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</si>
  <si>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</si>
  <si>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</si>
  <si>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</si>
  <si>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</si>
  <si>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</si>
  <si>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</si>
  <si>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</si>
  <si>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</si>
  <si>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</si>
  <si>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</si>
  <si>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</si>
  <si>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</si>
  <si>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</si>
  <si>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</si>
  <si>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</si>
  <si>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</si>
  <si>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</si>
  <si>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</si>
  <si>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</si>
  <si>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</si>
  <si>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</si>
  <si>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</si>
  <si>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</si>
  <si>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</si>
  <si>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</si>
  <si>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</si>
  <si>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</si>
  <si>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</si>
  <si>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</si>
  <si>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</si>
  <si>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</si>
  <si>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</si>
  <si>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</si>
  <si>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</si>
  <si>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</si>
  <si>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</si>
  <si>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</si>
  <si>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</si>
  <si>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</si>
  <si>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</si>
  <si>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</si>
  <si>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</si>
  <si>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</si>
  <si>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</si>
  <si>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</si>
  <si>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</si>
  <si>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ДОХОДЫ ОТ ОКАЗАНИЯ ПЛАТНЫХ УСЛУГ (РАБОТ) И КОМПЕНСАЦИИ ЗАТРАТ ГОСУДАРСТВА</t>
  </si>
  <si>
    <t>1 13 00000 00 0000 000</t>
  </si>
  <si>
    <t>130</t>
  </si>
  <si>
    <t>11301992</t>
  </si>
  <si>
    <t>0052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</si>
  <si>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</si>
  <si>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</si>
  <si>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</si>
  <si>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</si>
  <si>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</si>
  <si>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</si>
  <si>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</si>
  <si>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</si>
  <si>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</si>
  <si>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</si>
  <si>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</si>
  <si>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</si>
  <si>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</si>
  <si>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</si>
  <si>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</si>
  <si>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</si>
  <si>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</si>
  <si>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</si>
  <si>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</si>
  <si>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</si>
  <si>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</si>
  <si>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</si>
  <si>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</si>
  <si>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</si>
  <si>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</si>
  <si>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</si>
  <si>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20225097</t>
  </si>
  <si>
    <t>20230000</t>
  </si>
  <si>
    <t>Субвенции бюджетам бюджетной системы Российской Федерации</t>
  </si>
  <si>
    <t>20235120</t>
  </si>
  <si>
    <t>20235280</t>
  </si>
  <si>
    <t>20235118</t>
  </si>
  <si>
    <t>20235260</t>
  </si>
  <si>
    <t>20235270</t>
  </si>
  <si>
    <t>20235135</t>
  </si>
  <si>
    <t>20235380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</si>
  <si>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</si>
  <si>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</si>
  <si>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</si>
  <si>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</si>
  <si>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</si>
  <si>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</si>
  <si>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</si>
  <si>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</si>
  <si>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</si>
  <si>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</si>
  <si>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</si>
  <si>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</si>
  <si>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</si>
  <si>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</si>
  <si>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</si>
  <si>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</si>
  <si>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</si>
  <si>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20225527</t>
  </si>
  <si>
    <t>20225517</t>
  </si>
  <si>
    <t>20225497</t>
  </si>
  <si>
    <t>20225567</t>
  </si>
  <si>
    <t>2 02 30000 00 0000 150</t>
  </si>
  <si>
    <t>20235573</t>
  </si>
  <si>
    <t>2 02 40000 00 0000 150</t>
  </si>
  <si>
    <t>20245159</t>
  </si>
  <si>
    <t>2021 год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</si>
  <si>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</si>
  <si>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</si>
  <si>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</si>
  <si>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</si>
  <si>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</si>
  <si>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</si>
  <si>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</si>
  <si>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</si>
  <si>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 xml:space="preserve"> 10503010 00 0000 000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</si>
  <si>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</si>
  <si>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</si>
  <si>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</si>
  <si>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</si>
  <si>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</si>
  <si>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</si>
  <si>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</si>
  <si>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</si>
  <si>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</si>
  <si>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</si>
  <si>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</si>
  <si>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</si>
  <si>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2022 год</t>
  </si>
  <si>
    <t>Змельный налог</t>
  </si>
  <si>
    <t>1 06 06040 00 0000 110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</si>
  <si>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</si>
  <si>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</si>
  <si>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</si>
  <si>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</si>
  <si>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</si>
  <si>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</si>
  <si>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</si>
  <si>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</si>
  <si>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</si>
  <si>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</si>
  <si>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</si>
  <si>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</si>
  <si>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</si>
  <si>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</si>
  <si>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</si>
  <si>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</si>
  <si>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</si>
  <si>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</si>
  <si>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содержание ребенка в семье опекуна и приемной семье, а так же вознаграждение, причитающееся приемному родителю</t>
  </si>
  <si>
    <t>2 02 35270 04 0000 150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</si>
  <si>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</si>
  <si>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>Приложение 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</si>
  <si>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</si>
  <si>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</si>
  <si>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</si>
  <si>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</si>
  <si>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</si>
  <si>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</si>
  <si>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</si>
  <si>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</si>
  <si>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</si>
  <si>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</si>
  <si>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</si>
  <si>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</si>
  <si>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</si>
  <si>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</si>
  <si>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</si>
  <si>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</si>
  <si>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 xml:space="preserve">Административные штрафы, установленные Главой 8
КоАП РФ, за административные правонарушения в
области охраны окружающей среды и
природопользования, налагаемые мировыми судьями
</t>
  </si>
  <si>
    <t>Административные штрафы, установленные Главой
14 КоАП РФ, за административные правонарушения
в области предпринимательской деятельности и
деятельности саморегулируемых организаций,
налагаемые мировыми судьями</t>
  </si>
  <si>
    <t>Административные штрафы, установленные Главой
15 КоАП РФ, за административные правонарушения
в области финансов, налогов и сборов, страхования,
рынка ценных бумаг</t>
  </si>
  <si>
    <t xml:space="preserve"> Административные штрафы, установленные Главой
19 КоАП РФ, за административные правонарушения
против порядка управления, налагаемые мировыми
судьями</t>
  </si>
  <si>
    <t>Административные штрафы, установленные Главой
20 КоАП РФ, за административные правонарушения,
посягающие на общественный порядок и
общественную безопасность, налагаемые мировыми
судьями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</si>
  <si>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</si>
  <si>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</si>
  <si>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</si>
  <si>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Прогнозируемые доходы  бюджета Крапивинского муниципального округа на 2021 год</t>
  </si>
  <si>
    <t xml:space="preserve"> и на плановый период 2022 и 2023 годов</t>
  </si>
  <si>
    <t>2023 год</t>
  </si>
  <si>
    <t xml:space="preserve"> 10504060 02 0000 000</t>
  </si>
  <si>
    <t>Налог, взимаемый в связи с применением патентной системы налогобложения, зачисляемый в бюджеты муниципальных округов округов</t>
  </si>
  <si>
    <t xml:space="preserve"> 10503010 01 0000 000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</si>
  <si>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</si>
  <si>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</si>
  <si>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10504060 00 0000 000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</si>
  <si>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</si>
  <si>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</si>
  <si>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</si>
  <si>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</si>
  <si>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</si>
  <si>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</si>
  <si>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</si>
  <si>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</si>
  <si>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 же имущества муниципальных унитарных предприятий, в том числе казенных)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</si>
  <si>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</si>
  <si>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</si>
  <si>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</si>
  <si>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</si>
  <si>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</si>
  <si>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Прочие доходы от компенсации затрат  бюджетов муниципальных округов (доходы от компенсации затрат бюджетов муниципальных округов)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</si>
  <si>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</si>
  <si>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</si>
  <si>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</si>
  <si>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</si>
  <si>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</si>
  <si>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мунициальных округов</t>
  </si>
  <si>
    <t>2 02 15001 14 0000 150</t>
  </si>
  <si>
    <t>Дотации бюджетам муниципальных округов на выравнивание бюджетной обеспеченности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</si>
  <si>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</si>
  <si>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</si>
  <si>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</si>
  <si>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</si>
  <si>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</si>
  <si>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</si>
  <si>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</si>
  <si>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</si>
  <si>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</si>
  <si>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</si>
  <si>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</si>
  <si>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</si>
  <si>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</si>
  <si>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</si>
  <si>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</si>
  <si>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</si>
  <si>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</si>
  <si>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</si>
  <si>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</si>
  <si>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</si>
  <si>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</si>
  <si>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</si>
  <si>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</si>
  <si>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</si>
  <si>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</si>
  <si>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</si>
  <si>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</si>
  <si>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</si>
  <si>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</si>
  <si>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</si>
  <si>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</si>
  <si>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</si>
  <si>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</si>
  <si>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</si>
  <si>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</si>
  <si>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</si>
  <si>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2 02 35260 14 0000 150</t>
  </si>
  <si>
    <t>Субвенции бюджетам 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</si>
  <si>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2 02 35380 14 0000 150</t>
  </si>
  <si>
    <t>Субвенции бюджетам  муниципальных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</si>
  <si>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2 02 35469 14 0000 150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</si>
  <si>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</si>
  <si>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</si>
  <si>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</si>
  <si>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</si>
  <si>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</si>
  <si>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</si>
  <si>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</si>
  <si>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</si>
  <si>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</si>
  <si>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</si>
  <si>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</si>
  <si>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</si>
  <si>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</si>
  <si>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</si>
  <si>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</si>
  <si>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</si>
  <si>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на 2021 год и на плановый период 2022 и 2023 годов»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</si>
  <si>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</si>
  <si>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</si>
  <si>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</si>
  <si>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</si>
  <si>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</si>
  <si>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</si>
  <si>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</si>
  <si>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</si>
  <si>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</si>
  <si>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2 02 35134 14 0000 150</t>
  </si>
  <si>
    <t>1 11 05024 14 0000 120</t>
  </si>
  <si>
    <t xml:space="preserve">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
</t>
  </si>
  <si>
    <t>Инициативные платежи, зачисляемые в бюджеты муниципальных округов</t>
  </si>
  <si>
    <t>1 17 15020 14 0000 150</t>
  </si>
  <si>
    <t>1 13 02994 14 0009 130</t>
  </si>
  <si>
    <t>Прочие доходы от компенсации затрат бюджетов муниципальных округов (прочие доходы)</t>
  </si>
  <si>
    <t>1 17 15020 14 2101 150</t>
  </si>
  <si>
    <t>1 17 15020 14 2102 150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</si>
  <si>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</si>
  <si>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652440, Кемеровская область - Кузбасс, Крапивинский муниципальный округ, пгт. Крапивинский, ул. Славянская, 8А (пгт. Крапивинский))</t>
  </si>
  <si>
    <t>Инициативные платежи, зачисляемые в бюджеты муниципальных округов (Благоустройство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 Зеленогорский, ул. Центральная, 1 (пгт Зеленогорский))</t>
  </si>
  <si>
    <t>Инициативные платежи, зачисляемые в бюджеты муниципальных округов (Замена оконных блоков в здании МБОУ "Основная общеобразовательная школа", расположенном по адресу: 652451, Кемеровская область - Кузбасс, Крапивинский муниципальный округ, п. Перехляй, ул. Школьная, д. 43 (Мельковская сельская территория))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</si>
  <si>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</si>
  <si>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</si>
  <si>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 xml:space="preserve">  от 25.12.2020 № 200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</si>
  <si>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</si>
  <si>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</si>
  <si>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</si>
  <si>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25.12.2020  № 200 «О бюджете Крапивинского муниципального  округа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</si>
  <si>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</si>
  <si>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</si>
  <si>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2 02 25113 14 0000 150</t>
  </si>
  <si>
    <t>1 17 15020 14 2104 150</t>
  </si>
  <si>
    <t>1 17 15020 14 2105 150</t>
  </si>
  <si>
    <t>1 17 15020 14 2106 150</t>
  </si>
  <si>
    <t>Инициативные платежи, зачисляемые в бюджеты муниципальных округов (Благоустройство (текущий ремонт) дорожного полотна, расположенного по адресу: 652450, Кемеровская область - Кузбасс, Крапивинский муниципальный округ, пос. Каменный, ул. Мира от дома № 43 до дома № 33 (Крапивинская сельская территория))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</si>
  <si>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652460, Кемеровская область - Кузбасс, Крапивинский муниципальный округ, в 1,5 км восточнее границы п. Зеленовский (Зеленовская сельская территория))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</si>
  <si>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 северной части п. Березовка (Шевелевская сельская территория))</t>
  </si>
  <si>
    <t>Субвенции бюджетам муниципальных округов за счет средств резервного фонда Правительства Российской Федерации</t>
  </si>
  <si>
    <t>Прочие межбюджетные трансферты, передаваемые бюджетам муниципальных округов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</si>
  <si>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</si>
  <si>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1 03 02000 01 0000 110</t>
  </si>
  <si>
    <t>1 03 02231 01 0000 110</t>
  </si>
  <si>
    <t>1 03 02241 01 0000 110</t>
  </si>
  <si>
    <t>1 03 02251 01 0000 110</t>
  </si>
  <si>
    <t>1 03 02261 01 0000 110</t>
  </si>
  <si>
    <t xml:space="preserve">Земельный налог с организаций, обладающих земельным участком, расположенным в границах муниципальных округов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</si>
  <si>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</si>
  <si>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1 16 01173 01 0000 140</t>
  </si>
  <si>
    <t xml:space="preserve"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 </t>
  </si>
  <si>
    <t>Приложение 1</t>
  </si>
  <si>
    <t>Субвенции бюджетам  муниципальных округов на проведение всероссийской переписи населения 2020 года</t>
  </si>
  <si>
    <t xml:space="preserve"> от 27.12.2021 № 294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</si>
</sst>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 quotePrefix="1">
      <alignment horizontal="center" vertical="top" wrapText="1"/>
    </xf>
    <xf numFmtId="0" fontId="9" fillId="0" borderId="10" xfId="0" applyFont="1" applyFill="1" applyBorder="1" applyAlignment="1" quotePrefix="1">
      <alignment horizontal="center" vertical="top" wrapText="1"/>
    </xf>
    <xf numFmtId="3" fontId="9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center" indent="2"/>
    </xf>
    <xf numFmtId="0" fontId="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7" fillId="0" borderId="10" xfId="42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  <xf numFmtId="4" fontId="15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49" fontId="9" fillId="0" borderId="10" xfId="0" applyNumberFormat="1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="75" zoomScaleNormal="75" workbookViewId="0" topLeftCell="E5">
      <selection activeCell="E7" sqref="E7:I7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9" width="19.75390625" style="20" customWidth="1"/>
    <col min="10" max="10" width="9.125" style="8" customWidth="1"/>
    <col min="11" max="11" width="19.00390625" style="52" customWidth="1"/>
    <col min="12" max="12" width="17.375" style="8" bestFit="1" customWidth="1"/>
    <col min="13" max="13" width="20.00390625" style="8" customWidth="1"/>
    <col min="14" max="16384" width="9.125" style="8" customWidth="1"/>
  </cols>
  <sheetData>
    <row r="1" spans="1:11" s="4" customFormat="1" ht="148.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177</v>
      </c>
      <c r="G1" s="16" t="s">
        <v>174</v>
      </c>
      <c r="H1" s="16" t="s">
        <v>175</v>
      </c>
      <c r="I1" s="16" t="s">
        <v>176</v>
      </c>
      <c r="K1" s="53"/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4"/>
      <c r="H4" s="64"/>
      <c r="I4" s="64"/>
    </row>
    <row r="5" spans="5:9" ht="18.75" customHeight="1">
      <c r="E5" s="70" t="s">
        <v>384</v>
      </c>
      <c r="F5" s="70"/>
      <c r="G5" s="70"/>
      <c r="H5" s="70"/>
      <c r="I5" s="70"/>
    </row>
    <row r="6" spans="5:9" ht="18.75" customHeight="1">
      <c r="E6" s="70" t="s">
        <v>359</v>
      </c>
      <c r="F6" s="70"/>
      <c r="G6" s="70"/>
      <c r="H6" s="70"/>
      <c r="I6" s="70"/>
    </row>
    <row r="7" spans="5:9" ht="18.75" customHeight="1">
      <c r="E7" s="70" t="s">
        <v>386</v>
      </c>
      <c r="F7" s="70"/>
      <c r="G7" s="70"/>
      <c r="H7" s="70"/>
      <c r="I7" s="70"/>
    </row>
    <row r="8" spans="5:9" ht="18.75" customHeight="1">
      <c r="E8" s="70" t="s">
        <v>360</v>
      </c>
      <c r="F8" s="70"/>
      <c r="G8" s="70"/>
      <c r="H8" s="70"/>
      <c r="I8" s="70"/>
    </row>
    <row r="9" spans="5:9" ht="18.75" customHeight="1">
      <c r="E9" s="70" t="s">
        <v>361</v>
      </c>
      <c r="F9" s="70"/>
      <c r="G9" s="70"/>
      <c r="H9" s="70"/>
      <c r="I9" s="70"/>
    </row>
    <row r="10" spans="5:9" ht="18.75" customHeight="1">
      <c r="E10" s="70" t="s">
        <v>362</v>
      </c>
      <c r="F10" s="70"/>
      <c r="G10" s="70"/>
      <c r="H10" s="70"/>
      <c r="I10" s="70"/>
    </row>
    <row r="11" spans="5:9" ht="18.75" customHeight="1">
      <c r="E11" s="70" t="s">
        <v>333</v>
      </c>
      <c r="F11" s="70"/>
      <c r="G11" s="70"/>
      <c r="H11" s="70"/>
      <c r="I11" s="70"/>
    </row>
    <row r="12" spans="5:9" ht="18.75" customHeight="1">
      <c r="E12" s="69"/>
      <c r="F12" s="69"/>
      <c r="G12" s="69"/>
      <c r="H12" s="69"/>
      <c r="I12" s="69"/>
    </row>
    <row r="13" spans="5:9" ht="18.75" customHeight="1">
      <c r="E13" s="37"/>
      <c r="F13" s="66" t="s">
        <v>219</v>
      </c>
      <c r="G13" s="66"/>
      <c r="H13" s="66"/>
      <c r="I13" s="66"/>
    </row>
    <row r="14" spans="5:9" ht="18.75" customHeight="1">
      <c r="E14" s="37"/>
      <c r="F14" s="67" t="s">
        <v>223</v>
      </c>
      <c r="G14" s="67"/>
      <c r="H14" s="67"/>
      <c r="I14" s="67"/>
    </row>
    <row r="15" spans="5:9" ht="20.25" customHeight="1">
      <c r="E15" s="38"/>
      <c r="F15" s="67" t="s">
        <v>332</v>
      </c>
      <c r="G15" s="67"/>
      <c r="H15" s="67"/>
      <c r="I15" s="67"/>
    </row>
    <row r="16" spans="5:9" ht="18" customHeight="1">
      <c r="E16" s="38"/>
      <c r="F16" s="67" t="s">
        <v>222</v>
      </c>
      <c r="G16" s="67"/>
      <c r="H16" s="67"/>
      <c r="I16" s="67"/>
    </row>
    <row r="17" spans="5:9" ht="18.75" customHeight="1">
      <c r="E17" s="38"/>
      <c r="F17" s="67" t="s">
        <v>333</v>
      </c>
      <c r="G17" s="67"/>
      <c r="H17" s="67"/>
      <c r="I17" s="67"/>
    </row>
    <row r="18" spans="5:9" ht="18.75">
      <c r="E18" s="39"/>
      <c r="F18" s="38"/>
      <c r="G18" s="65" t="s">
        <v>358</v>
      </c>
      <c r="H18" s="65"/>
      <c r="I18" s="65"/>
    </row>
    <row r="19" spans="5:9" ht="16.5">
      <c r="E19" s="9"/>
      <c r="F19" s="10"/>
      <c r="G19" s="19"/>
      <c r="H19" s="19"/>
      <c r="I19" s="19"/>
    </row>
    <row r="20" spans="5:9" ht="18.75">
      <c r="E20" s="68" t="s">
        <v>244</v>
      </c>
      <c r="F20" s="68"/>
      <c r="G20" s="68"/>
      <c r="H20" s="68"/>
      <c r="I20" s="68"/>
    </row>
    <row r="21" spans="1:11" s="4" customFormat="1" ht="23.25" customHeight="1">
      <c r="A21" s="1"/>
      <c r="B21" s="1"/>
      <c r="C21" s="1"/>
      <c r="D21" s="1"/>
      <c r="E21" s="62" t="s">
        <v>245</v>
      </c>
      <c r="F21" s="63"/>
      <c r="G21" s="63"/>
      <c r="H21" s="63"/>
      <c r="I21" s="63"/>
      <c r="K21" s="53"/>
    </row>
    <row r="22" spans="1:11" s="4" customFormat="1" ht="18" customHeight="1">
      <c r="A22" s="1"/>
      <c r="B22" s="1"/>
      <c r="C22" s="1"/>
      <c r="D22" s="1"/>
      <c r="E22" s="2"/>
      <c r="F22" s="3"/>
      <c r="G22" s="16"/>
      <c r="H22" s="16"/>
      <c r="I22" s="27" t="s">
        <v>341</v>
      </c>
      <c r="K22" s="53"/>
    </row>
    <row r="23" spans="1:11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42" t="s">
        <v>10</v>
      </c>
      <c r="F23" s="43" t="s">
        <v>8</v>
      </c>
      <c r="G23" s="44" t="s">
        <v>173</v>
      </c>
      <c r="H23" s="44" t="s">
        <v>195</v>
      </c>
      <c r="I23" s="44" t="s">
        <v>246</v>
      </c>
      <c r="K23" s="54"/>
    </row>
    <row r="24" spans="1:11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5" t="s">
        <v>19</v>
      </c>
      <c r="F24" s="22" t="s">
        <v>18</v>
      </c>
      <c r="G24" s="26">
        <f>G25+G37+G49+G57+G64++G70+G76+G83+G89+G31+G105+G107</f>
        <v>258193.4</v>
      </c>
      <c r="H24" s="26">
        <f>H25+H37+H49+H57+H64++H70+H76+H83+H89+H31+H105+H107</f>
        <v>181680</v>
      </c>
      <c r="I24" s="26">
        <f>I25+I37+I49+I57+I64++I70+I76+I83+I89+I31+I105+I107</f>
        <v>187000</v>
      </c>
      <c r="K24" s="55"/>
    </row>
    <row r="25" spans="1:11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5" t="s">
        <v>43</v>
      </c>
      <c r="F25" s="22" t="s">
        <v>42</v>
      </c>
      <c r="G25" s="26">
        <f>G26</f>
        <v>115200</v>
      </c>
      <c r="H25" s="26">
        <f>H26</f>
        <v>108690</v>
      </c>
      <c r="I25" s="26">
        <f>I26</f>
        <v>112556</v>
      </c>
      <c r="K25" s="55"/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3" t="s">
        <v>47</v>
      </c>
      <c r="F26" s="21" t="s">
        <v>46</v>
      </c>
      <c r="G26" s="26">
        <f>G27+G28+G30+G29</f>
        <v>115200</v>
      </c>
      <c r="H26" s="26">
        <f>H27+H28+H30+H29</f>
        <v>108690</v>
      </c>
      <c r="I26" s="26">
        <f>I27+I28+I30+I29</f>
        <v>112556</v>
      </c>
    </row>
    <row r="27" spans="1:9" ht="87" customHeight="1">
      <c r="A27" s="5" t="s">
        <v>48</v>
      </c>
      <c r="B27" s="5" t="s">
        <v>45</v>
      </c>
      <c r="C27" s="5" t="s">
        <v>13</v>
      </c>
      <c r="D27" s="5" t="s">
        <v>20</v>
      </c>
      <c r="E27" s="23" t="s">
        <v>49</v>
      </c>
      <c r="F27" s="21" t="s">
        <v>224</v>
      </c>
      <c r="G27" s="24">
        <f>112650+200</f>
        <v>112850</v>
      </c>
      <c r="H27" s="24">
        <v>107290</v>
      </c>
      <c r="I27" s="24">
        <v>111156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3" t="s">
        <v>52</v>
      </c>
      <c r="F28" s="21" t="s">
        <v>51</v>
      </c>
      <c r="G28" s="24">
        <v>1080</v>
      </c>
      <c r="H28" s="24">
        <v>700</v>
      </c>
      <c r="I28" s="24">
        <v>700</v>
      </c>
    </row>
    <row r="29" spans="1:9" ht="51.75" customHeight="1">
      <c r="A29" s="5" t="s">
        <v>53</v>
      </c>
      <c r="B29" s="5" t="s">
        <v>45</v>
      </c>
      <c r="C29" s="5" t="s">
        <v>13</v>
      </c>
      <c r="D29" s="5" t="s">
        <v>20</v>
      </c>
      <c r="E29" s="23" t="s">
        <v>55</v>
      </c>
      <c r="F29" s="21" t="s">
        <v>54</v>
      </c>
      <c r="G29" s="24">
        <v>1170</v>
      </c>
      <c r="H29" s="24">
        <v>600</v>
      </c>
      <c r="I29" s="24">
        <v>600</v>
      </c>
    </row>
    <row r="30" spans="1:9" ht="105.75" customHeight="1">
      <c r="A30" s="5" t="s">
        <v>56</v>
      </c>
      <c r="B30" s="5" t="s">
        <v>45</v>
      </c>
      <c r="C30" s="5" t="s">
        <v>13</v>
      </c>
      <c r="D30" s="5" t="s">
        <v>20</v>
      </c>
      <c r="E30" s="23" t="s">
        <v>57</v>
      </c>
      <c r="F30" s="21" t="s">
        <v>225</v>
      </c>
      <c r="G30" s="24">
        <v>100</v>
      </c>
      <c r="H30" s="24">
        <v>100</v>
      </c>
      <c r="I30" s="24">
        <v>100</v>
      </c>
    </row>
    <row r="31" spans="5:9" ht="43.5" customHeight="1">
      <c r="E31" s="25" t="s">
        <v>208</v>
      </c>
      <c r="F31" s="22" t="s">
        <v>209</v>
      </c>
      <c r="G31" s="26">
        <f>G32</f>
        <v>15240</v>
      </c>
      <c r="H31" s="26">
        <f>H32</f>
        <v>14900</v>
      </c>
      <c r="I31" s="26">
        <f>I32</f>
        <v>15750</v>
      </c>
    </row>
    <row r="32" spans="5:9" ht="39.75" customHeight="1">
      <c r="E32" s="23" t="s">
        <v>375</v>
      </c>
      <c r="F32" s="21" t="s">
        <v>210</v>
      </c>
      <c r="G32" s="24">
        <f>G33+G34+G35+G36</f>
        <v>15240</v>
      </c>
      <c r="H32" s="24">
        <f>H33+H34+H35+H36</f>
        <v>14900</v>
      </c>
      <c r="I32" s="24">
        <f>I33+I34+I35+I36</f>
        <v>15750</v>
      </c>
    </row>
    <row r="33" spans="5:9" ht="111.75" customHeight="1">
      <c r="E33" s="23" t="s">
        <v>376</v>
      </c>
      <c r="F33" s="21" t="s">
        <v>211</v>
      </c>
      <c r="G33" s="24">
        <v>7000</v>
      </c>
      <c r="H33" s="24">
        <v>5602</v>
      </c>
      <c r="I33" s="24">
        <v>5920</v>
      </c>
    </row>
    <row r="34" spans="5:9" ht="131.25" customHeight="1">
      <c r="E34" s="23" t="s">
        <v>377</v>
      </c>
      <c r="F34" s="21" t="s">
        <v>212</v>
      </c>
      <c r="G34" s="24">
        <v>49</v>
      </c>
      <c r="H34" s="24">
        <v>40</v>
      </c>
      <c r="I34" s="24">
        <v>42</v>
      </c>
    </row>
    <row r="35" spans="5:9" ht="117" customHeight="1">
      <c r="E35" s="23" t="s">
        <v>378</v>
      </c>
      <c r="F35" s="21" t="s">
        <v>213</v>
      </c>
      <c r="G35" s="24">
        <v>9361</v>
      </c>
      <c r="H35" s="24">
        <v>10241</v>
      </c>
      <c r="I35" s="24">
        <v>10828</v>
      </c>
    </row>
    <row r="36" spans="5:9" ht="119.25" customHeight="1">
      <c r="E36" s="23" t="s">
        <v>379</v>
      </c>
      <c r="F36" s="21" t="s">
        <v>213</v>
      </c>
      <c r="G36" s="24">
        <v>-1170</v>
      </c>
      <c r="H36" s="24">
        <v>-983</v>
      </c>
      <c r="I36" s="24">
        <v>-1040</v>
      </c>
    </row>
    <row r="37" spans="1:11" s="14" customFormat="1" ht="18" customHeight="1">
      <c r="A37" s="13" t="s">
        <v>58</v>
      </c>
      <c r="B37" s="13" t="s">
        <v>12</v>
      </c>
      <c r="C37" s="13" t="s">
        <v>13</v>
      </c>
      <c r="D37" s="13" t="s">
        <v>14</v>
      </c>
      <c r="E37" s="25" t="s">
        <v>60</v>
      </c>
      <c r="F37" s="22" t="s">
        <v>59</v>
      </c>
      <c r="G37" s="26">
        <f>G38+G43+G45+G47</f>
        <v>15682</v>
      </c>
      <c r="H37" s="26">
        <f>H38+H43+H45+H47</f>
        <v>8340</v>
      </c>
      <c r="I37" s="26">
        <f>I38+I43+I45+I47</f>
        <v>8746</v>
      </c>
      <c r="K37" s="55"/>
    </row>
    <row r="38" spans="1:9" ht="34.5" customHeight="1">
      <c r="A38" s="5" t="s">
        <v>61</v>
      </c>
      <c r="B38" s="5" t="s">
        <v>12</v>
      </c>
      <c r="C38" s="5" t="s">
        <v>13</v>
      </c>
      <c r="D38" s="5" t="s">
        <v>20</v>
      </c>
      <c r="E38" s="23" t="s">
        <v>63</v>
      </c>
      <c r="F38" s="21" t="s">
        <v>62</v>
      </c>
      <c r="G38" s="26">
        <f>G39+G41</f>
        <v>5050</v>
      </c>
      <c r="H38" s="26">
        <f>H39+H41</f>
        <v>4373</v>
      </c>
      <c r="I38" s="26">
        <f>I39+I41</f>
        <v>4548</v>
      </c>
    </row>
    <row r="39" spans="1:9" ht="34.5" customHeight="1">
      <c r="A39" s="5" t="s">
        <v>64</v>
      </c>
      <c r="B39" s="5" t="s">
        <v>45</v>
      </c>
      <c r="C39" s="5" t="s">
        <v>13</v>
      </c>
      <c r="D39" s="5" t="s">
        <v>20</v>
      </c>
      <c r="E39" s="23" t="s">
        <v>66</v>
      </c>
      <c r="F39" s="21" t="s">
        <v>65</v>
      </c>
      <c r="G39" s="24">
        <v>3400</v>
      </c>
      <c r="H39" s="24">
        <v>3273</v>
      </c>
      <c r="I39" s="24">
        <v>3448</v>
      </c>
    </row>
    <row r="40" spans="1:9" ht="34.5" customHeight="1">
      <c r="A40" s="5" t="s">
        <v>67</v>
      </c>
      <c r="B40" s="5" t="s">
        <v>45</v>
      </c>
      <c r="C40" s="5" t="s">
        <v>13</v>
      </c>
      <c r="D40" s="5" t="s">
        <v>20</v>
      </c>
      <c r="E40" s="23" t="s">
        <v>68</v>
      </c>
      <c r="F40" s="21" t="s">
        <v>65</v>
      </c>
      <c r="G40" s="24">
        <v>3400</v>
      </c>
      <c r="H40" s="24">
        <v>3273</v>
      </c>
      <c r="I40" s="24">
        <v>3448</v>
      </c>
    </row>
    <row r="41" spans="1:9" ht="54" customHeight="1">
      <c r="A41" s="5" t="s">
        <v>69</v>
      </c>
      <c r="B41" s="5" t="s">
        <v>45</v>
      </c>
      <c r="C41" s="5" t="s">
        <v>13</v>
      </c>
      <c r="D41" s="5" t="s">
        <v>20</v>
      </c>
      <c r="E41" s="23" t="s">
        <v>71</v>
      </c>
      <c r="F41" s="21" t="s">
        <v>70</v>
      </c>
      <c r="G41" s="24">
        <v>1650</v>
      </c>
      <c r="H41" s="24">
        <v>1100</v>
      </c>
      <c r="I41" s="24">
        <v>1100</v>
      </c>
    </row>
    <row r="42" spans="1:9" ht="69" customHeight="1">
      <c r="A42" s="5" t="s">
        <v>72</v>
      </c>
      <c r="B42" s="5" t="s">
        <v>45</v>
      </c>
      <c r="C42" s="5" t="s">
        <v>13</v>
      </c>
      <c r="D42" s="5" t="s">
        <v>20</v>
      </c>
      <c r="E42" s="23" t="s">
        <v>74</v>
      </c>
      <c r="F42" s="21" t="s">
        <v>73</v>
      </c>
      <c r="G42" s="24">
        <f>1050+600</f>
        <v>1650</v>
      </c>
      <c r="H42" s="24">
        <v>1100</v>
      </c>
      <c r="I42" s="24">
        <v>1100</v>
      </c>
    </row>
    <row r="43" spans="5:9" ht="27" customHeight="1">
      <c r="E43" s="23" t="s">
        <v>180</v>
      </c>
      <c r="F43" s="45" t="s">
        <v>178</v>
      </c>
      <c r="G43" s="24">
        <f>G44</f>
        <v>1195</v>
      </c>
      <c r="H43" s="24">
        <f>H44</f>
        <v>0</v>
      </c>
      <c r="I43" s="24">
        <f>I44</f>
        <v>0</v>
      </c>
    </row>
    <row r="44" spans="5:9" ht="25.5" customHeight="1">
      <c r="E44" s="23" t="s">
        <v>181</v>
      </c>
      <c r="F44" s="45" t="s">
        <v>178</v>
      </c>
      <c r="G44" s="24">
        <f>900+295</f>
        <v>1195</v>
      </c>
      <c r="H44" s="24">
        <v>0</v>
      </c>
      <c r="I44" s="24">
        <v>0</v>
      </c>
    </row>
    <row r="45" spans="5:9" ht="22.5" customHeight="1">
      <c r="E45" s="23" t="s">
        <v>182</v>
      </c>
      <c r="F45" s="45" t="s">
        <v>179</v>
      </c>
      <c r="G45" s="24">
        <f>G46</f>
        <v>5220</v>
      </c>
      <c r="H45" s="24">
        <f>H46</f>
        <v>2700</v>
      </c>
      <c r="I45" s="24">
        <f>I46</f>
        <v>2880</v>
      </c>
    </row>
    <row r="46" spans="5:9" ht="23.25" customHeight="1">
      <c r="E46" s="23" t="s">
        <v>249</v>
      </c>
      <c r="F46" s="45" t="s">
        <v>179</v>
      </c>
      <c r="G46" s="24">
        <f>2583+1900+737</f>
        <v>5220</v>
      </c>
      <c r="H46" s="24">
        <v>2700</v>
      </c>
      <c r="I46" s="24">
        <v>2880</v>
      </c>
    </row>
    <row r="47" spans="5:9" ht="54.75" customHeight="1">
      <c r="E47" s="23" t="s">
        <v>252</v>
      </c>
      <c r="F47" s="45" t="s">
        <v>248</v>
      </c>
      <c r="G47" s="24">
        <f>G48</f>
        <v>4217</v>
      </c>
      <c r="H47" s="24">
        <f>H48</f>
        <v>1267</v>
      </c>
      <c r="I47" s="24">
        <f>I48</f>
        <v>1318</v>
      </c>
    </row>
    <row r="48" spans="5:9" ht="54.75" customHeight="1">
      <c r="E48" s="23" t="s">
        <v>247</v>
      </c>
      <c r="F48" s="45" t="s">
        <v>248</v>
      </c>
      <c r="G48" s="24">
        <f>3200+200+500+317</f>
        <v>4217</v>
      </c>
      <c r="H48" s="46">
        <v>1267</v>
      </c>
      <c r="I48" s="46">
        <v>1318</v>
      </c>
    </row>
    <row r="49" spans="1:11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25" t="s">
        <v>23</v>
      </c>
      <c r="F49" s="22" t="s">
        <v>22</v>
      </c>
      <c r="G49" s="26">
        <f>G50+G51+G54</f>
        <v>18905</v>
      </c>
      <c r="H49" s="26">
        <f>H50+H51+H54</f>
        <v>14100</v>
      </c>
      <c r="I49" s="26">
        <f>I50+I51+I54</f>
        <v>14236</v>
      </c>
      <c r="K49" s="55"/>
    </row>
    <row r="50" spans="1:11" s="14" customFormat="1" ht="50.25" customHeight="1">
      <c r="A50" s="13"/>
      <c r="B50" s="13"/>
      <c r="C50" s="13"/>
      <c r="D50" s="13"/>
      <c r="E50" s="23" t="s">
        <v>250</v>
      </c>
      <c r="F50" s="21" t="s">
        <v>251</v>
      </c>
      <c r="G50" s="24">
        <v>2040</v>
      </c>
      <c r="H50" s="24">
        <v>2060</v>
      </c>
      <c r="I50" s="24">
        <v>2080</v>
      </c>
      <c r="K50" s="55"/>
    </row>
    <row r="51" spans="1:9" ht="18.75" customHeight="1">
      <c r="A51" s="5" t="s">
        <v>75</v>
      </c>
      <c r="B51" s="5" t="s">
        <v>16</v>
      </c>
      <c r="C51" s="5" t="s">
        <v>13</v>
      </c>
      <c r="D51" s="5" t="s">
        <v>20</v>
      </c>
      <c r="E51" s="23" t="s">
        <v>77</v>
      </c>
      <c r="F51" s="21" t="s">
        <v>76</v>
      </c>
      <c r="G51" s="24">
        <f>G52+G53</f>
        <v>555</v>
      </c>
      <c r="H51" s="24">
        <v>540</v>
      </c>
      <c r="I51" s="24">
        <v>550</v>
      </c>
    </row>
    <row r="52" spans="1:9" ht="18.75" customHeight="1">
      <c r="A52" s="5" t="s">
        <v>78</v>
      </c>
      <c r="B52" s="5" t="s">
        <v>16</v>
      </c>
      <c r="C52" s="5" t="s">
        <v>13</v>
      </c>
      <c r="D52" s="5" t="s">
        <v>20</v>
      </c>
      <c r="E52" s="23" t="s">
        <v>80</v>
      </c>
      <c r="F52" s="21" t="s">
        <v>79</v>
      </c>
      <c r="G52" s="24">
        <v>85</v>
      </c>
      <c r="H52" s="24">
        <v>80</v>
      </c>
      <c r="I52" s="24">
        <v>80</v>
      </c>
    </row>
    <row r="53" spans="1:9" ht="18.75" customHeight="1">
      <c r="A53" s="5" t="s">
        <v>81</v>
      </c>
      <c r="B53" s="5" t="s">
        <v>16</v>
      </c>
      <c r="C53" s="5" t="s">
        <v>13</v>
      </c>
      <c r="D53" s="5" t="s">
        <v>20</v>
      </c>
      <c r="E53" s="23" t="s">
        <v>83</v>
      </c>
      <c r="F53" s="21" t="s">
        <v>82</v>
      </c>
      <c r="G53" s="24">
        <v>470</v>
      </c>
      <c r="H53" s="24">
        <v>460</v>
      </c>
      <c r="I53" s="24">
        <v>470</v>
      </c>
    </row>
    <row r="54" spans="5:9" ht="18.75" customHeight="1">
      <c r="E54" s="23" t="s">
        <v>197</v>
      </c>
      <c r="F54" s="21" t="s">
        <v>196</v>
      </c>
      <c r="G54" s="24">
        <f>G55+G56</f>
        <v>16310</v>
      </c>
      <c r="H54" s="24">
        <f>H55+H56</f>
        <v>11500</v>
      </c>
      <c r="I54" s="24">
        <f>I55+I56</f>
        <v>11606</v>
      </c>
    </row>
    <row r="55" spans="5:9" ht="38.25" customHeight="1">
      <c r="E55" s="23" t="s">
        <v>253</v>
      </c>
      <c r="F55" s="21" t="s">
        <v>380</v>
      </c>
      <c r="G55" s="24">
        <f>10410+1600</f>
        <v>12010</v>
      </c>
      <c r="H55" s="24">
        <v>6360</v>
      </c>
      <c r="I55" s="24">
        <v>6420</v>
      </c>
    </row>
    <row r="56" spans="5:9" ht="37.5" customHeight="1">
      <c r="E56" s="23" t="s">
        <v>254</v>
      </c>
      <c r="F56" s="21" t="s">
        <v>255</v>
      </c>
      <c r="G56" s="24">
        <v>4300</v>
      </c>
      <c r="H56" s="24">
        <v>5140</v>
      </c>
      <c r="I56" s="24">
        <v>5186</v>
      </c>
    </row>
    <row r="57" spans="1:11" s="14" customFormat="1" ht="18" customHeight="1">
      <c r="A57" s="13" t="s">
        <v>84</v>
      </c>
      <c r="B57" s="13" t="s">
        <v>12</v>
      </c>
      <c r="C57" s="13" t="s">
        <v>13</v>
      </c>
      <c r="D57" s="13" t="s">
        <v>14</v>
      </c>
      <c r="E57" s="25" t="s">
        <v>86</v>
      </c>
      <c r="F57" s="22" t="s">
        <v>85</v>
      </c>
      <c r="G57" s="26">
        <f>G58+G59+G60+G61+G62+G63</f>
        <v>3093</v>
      </c>
      <c r="H57" s="26">
        <f>H58+H59+H60+H61+H62+H63</f>
        <v>2660</v>
      </c>
      <c r="I57" s="26">
        <f>I58+I59+I60+I61+I62+I63</f>
        <v>2710</v>
      </c>
      <c r="K57" s="55"/>
    </row>
    <row r="58" spans="1:9" ht="53.25" customHeight="1">
      <c r="A58" s="5" t="s">
        <v>87</v>
      </c>
      <c r="B58" s="5" t="s">
        <v>45</v>
      </c>
      <c r="C58" s="5" t="s">
        <v>13</v>
      </c>
      <c r="D58" s="5" t="s">
        <v>20</v>
      </c>
      <c r="E58" s="23" t="s">
        <v>185</v>
      </c>
      <c r="F58" s="45" t="s">
        <v>183</v>
      </c>
      <c r="G58" s="24">
        <f>2900+100</f>
        <v>3000</v>
      </c>
      <c r="H58" s="24">
        <v>2600</v>
      </c>
      <c r="I58" s="24">
        <v>2650</v>
      </c>
    </row>
    <row r="59" spans="1:9" ht="72.75" customHeight="1">
      <c r="A59" s="5" t="s">
        <v>88</v>
      </c>
      <c r="B59" s="5" t="s">
        <v>45</v>
      </c>
      <c r="C59" s="5" t="s">
        <v>13</v>
      </c>
      <c r="D59" s="5" t="s">
        <v>20</v>
      </c>
      <c r="E59" s="23" t="s">
        <v>198</v>
      </c>
      <c r="F59" s="45" t="s">
        <v>199</v>
      </c>
      <c r="G59" s="24">
        <v>73</v>
      </c>
      <c r="H59" s="24">
        <v>50</v>
      </c>
      <c r="I59" s="24">
        <v>50</v>
      </c>
    </row>
    <row r="60" spans="1:9" ht="51" customHeight="1" hidden="1">
      <c r="A60" s="5" t="s">
        <v>89</v>
      </c>
      <c r="B60" s="5" t="s">
        <v>45</v>
      </c>
      <c r="C60" s="5" t="s">
        <v>13</v>
      </c>
      <c r="D60" s="5" t="s">
        <v>20</v>
      </c>
      <c r="E60" s="23"/>
      <c r="F60" s="45"/>
      <c r="G60" s="24"/>
      <c r="H60" s="24"/>
      <c r="I60" s="24"/>
    </row>
    <row r="61" spans="1:9" ht="37.5" customHeight="1" hidden="1">
      <c r="A61" s="5" t="s">
        <v>89</v>
      </c>
      <c r="B61" s="5" t="s">
        <v>45</v>
      </c>
      <c r="C61" s="5" t="s">
        <v>90</v>
      </c>
      <c r="D61" s="5" t="s">
        <v>20</v>
      </c>
      <c r="E61" s="23"/>
      <c r="F61" s="45"/>
      <c r="G61" s="24"/>
      <c r="H61" s="24"/>
      <c r="I61" s="24"/>
    </row>
    <row r="62" spans="1:9" ht="102.75" customHeight="1" hidden="1">
      <c r="A62" s="5" t="s">
        <v>91</v>
      </c>
      <c r="B62" s="5" t="s">
        <v>45</v>
      </c>
      <c r="C62" s="5" t="s">
        <v>13</v>
      </c>
      <c r="D62" s="5" t="s">
        <v>20</v>
      </c>
      <c r="E62" s="23"/>
      <c r="F62" s="45"/>
      <c r="G62" s="24"/>
      <c r="H62" s="24"/>
      <c r="I62" s="24"/>
    </row>
    <row r="63" spans="1:9" ht="33.75" customHeight="1">
      <c r="A63" s="5" t="s">
        <v>91</v>
      </c>
      <c r="B63" s="5" t="s">
        <v>45</v>
      </c>
      <c r="C63" s="5" t="s">
        <v>92</v>
      </c>
      <c r="D63" s="5" t="s">
        <v>20</v>
      </c>
      <c r="E63" s="23" t="s">
        <v>186</v>
      </c>
      <c r="F63" s="45" t="s">
        <v>184</v>
      </c>
      <c r="G63" s="24">
        <v>20</v>
      </c>
      <c r="H63" s="24">
        <v>10</v>
      </c>
      <c r="I63" s="24">
        <v>10</v>
      </c>
    </row>
    <row r="64" spans="1:11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25" t="s">
        <v>26</v>
      </c>
      <c r="F64" s="22" t="s">
        <v>25</v>
      </c>
      <c r="G64" s="26">
        <f>G65</f>
        <v>34300</v>
      </c>
      <c r="H64" s="26">
        <f>H65</f>
        <v>28330</v>
      </c>
      <c r="I64" s="26">
        <f>I65</f>
        <v>28330</v>
      </c>
      <c r="K64" s="55"/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3" t="s">
        <v>221</v>
      </c>
      <c r="F65" s="21" t="s">
        <v>220</v>
      </c>
      <c r="G65" s="24">
        <f>G66+G68+G69+G67</f>
        <v>34300</v>
      </c>
      <c r="H65" s="24">
        <f>H66+H68+H69+H67</f>
        <v>28330</v>
      </c>
      <c r="I65" s="24">
        <f>I66+I68+I69+I67</f>
        <v>28330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3" t="s">
        <v>256</v>
      </c>
      <c r="F66" s="21" t="s">
        <v>257</v>
      </c>
      <c r="G66" s="24">
        <f>25400+200+700</f>
        <v>26300</v>
      </c>
      <c r="H66" s="24">
        <v>25400</v>
      </c>
      <c r="I66" s="24">
        <v>25400</v>
      </c>
    </row>
    <row r="67" spans="5:9" ht="84.75" customHeight="1">
      <c r="E67" s="23" t="s">
        <v>344</v>
      </c>
      <c r="F67" s="21" t="s">
        <v>345</v>
      </c>
      <c r="G67" s="24">
        <v>2300</v>
      </c>
      <c r="H67" s="24">
        <v>600</v>
      </c>
      <c r="I67" s="24">
        <v>600</v>
      </c>
    </row>
    <row r="68" spans="5:9" ht="34.5" customHeight="1">
      <c r="E68" s="23" t="s">
        <v>258</v>
      </c>
      <c r="F68" s="21" t="s">
        <v>259</v>
      </c>
      <c r="G68" s="24">
        <f>5450+50</f>
        <v>5500</v>
      </c>
      <c r="H68" s="24">
        <v>2100</v>
      </c>
      <c r="I68" s="24">
        <v>2100</v>
      </c>
    </row>
    <row r="69" spans="1:9" ht="69" customHeight="1">
      <c r="A69" s="5" t="s">
        <v>30</v>
      </c>
      <c r="B69" s="5" t="s">
        <v>16</v>
      </c>
      <c r="C69" s="5" t="s">
        <v>13</v>
      </c>
      <c r="D69" s="5" t="s">
        <v>27</v>
      </c>
      <c r="E69" s="23" t="s">
        <v>260</v>
      </c>
      <c r="F69" s="21" t="s">
        <v>261</v>
      </c>
      <c r="G69" s="24">
        <v>200</v>
      </c>
      <c r="H69" s="24">
        <v>230</v>
      </c>
      <c r="I69" s="24">
        <v>230</v>
      </c>
    </row>
    <row r="70" spans="1:11" s="14" customFormat="1" ht="35.25" customHeight="1">
      <c r="A70" s="13" t="s">
        <v>93</v>
      </c>
      <c r="B70" s="13" t="s">
        <v>12</v>
      </c>
      <c r="C70" s="13" t="s">
        <v>13</v>
      </c>
      <c r="D70" s="13" t="s">
        <v>14</v>
      </c>
      <c r="E70" s="25" t="s">
        <v>95</v>
      </c>
      <c r="F70" s="22" t="s">
        <v>94</v>
      </c>
      <c r="G70" s="26">
        <f>G71</f>
        <v>176.6</v>
      </c>
      <c r="H70" s="26">
        <f>H71</f>
        <v>93</v>
      </c>
      <c r="I70" s="26">
        <f>I71</f>
        <v>95</v>
      </c>
      <c r="K70" s="55"/>
    </row>
    <row r="71" spans="1:9" ht="21" customHeight="1">
      <c r="A71" s="5" t="s">
        <v>96</v>
      </c>
      <c r="B71" s="5" t="s">
        <v>45</v>
      </c>
      <c r="C71" s="5" t="s">
        <v>13</v>
      </c>
      <c r="D71" s="5" t="s">
        <v>27</v>
      </c>
      <c r="E71" s="23" t="s">
        <v>98</v>
      </c>
      <c r="F71" s="21" t="s">
        <v>97</v>
      </c>
      <c r="G71" s="24">
        <f>G72+G73+G75</f>
        <v>176.6</v>
      </c>
      <c r="H71" s="24">
        <f>H72+H73+H75</f>
        <v>93</v>
      </c>
      <c r="I71" s="24">
        <f>I72+I73+I75</f>
        <v>95</v>
      </c>
    </row>
    <row r="72" spans="1:9" ht="36" customHeight="1">
      <c r="A72" s="5" t="s">
        <v>99</v>
      </c>
      <c r="B72" s="5" t="s">
        <v>45</v>
      </c>
      <c r="C72" s="5" t="s">
        <v>13</v>
      </c>
      <c r="D72" s="5" t="s">
        <v>27</v>
      </c>
      <c r="E72" s="23" t="s">
        <v>101</v>
      </c>
      <c r="F72" s="21" t="s">
        <v>100</v>
      </c>
      <c r="G72" s="24">
        <v>172.9</v>
      </c>
      <c r="H72" s="24">
        <v>50</v>
      </c>
      <c r="I72" s="24">
        <v>50</v>
      </c>
    </row>
    <row r="73" spans="1:9" ht="21" customHeight="1">
      <c r="A73" s="5" t="s">
        <v>102</v>
      </c>
      <c r="B73" s="5" t="s">
        <v>45</v>
      </c>
      <c r="C73" s="5" t="s">
        <v>13</v>
      </c>
      <c r="D73" s="5" t="s">
        <v>27</v>
      </c>
      <c r="E73" s="23" t="s">
        <v>104</v>
      </c>
      <c r="F73" s="21" t="s">
        <v>103</v>
      </c>
      <c r="G73" s="24">
        <v>3.7</v>
      </c>
      <c r="H73" s="24">
        <v>2</v>
      </c>
      <c r="I73" s="24">
        <v>2</v>
      </c>
    </row>
    <row r="74" spans="1:9" ht="36" customHeight="1" hidden="1">
      <c r="A74" s="5" t="s">
        <v>105</v>
      </c>
      <c r="B74" s="5" t="s">
        <v>45</v>
      </c>
      <c r="C74" s="5" t="s">
        <v>13</v>
      </c>
      <c r="D74" s="5" t="s">
        <v>27</v>
      </c>
      <c r="E74" s="23"/>
      <c r="F74" s="21"/>
      <c r="G74" s="24"/>
      <c r="H74" s="24"/>
      <c r="I74" s="24"/>
    </row>
    <row r="75" spans="1:9" ht="16.5">
      <c r="A75" s="5" t="s">
        <v>159</v>
      </c>
      <c r="B75" s="5" t="s">
        <v>45</v>
      </c>
      <c r="C75" s="5" t="s">
        <v>13</v>
      </c>
      <c r="D75" s="5" t="s">
        <v>27</v>
      </c>
      <c r="E75" s="23" t="s">
        <v>161</v>
      </c>
      <c r="F75" s="21" t="s">
        <v>160</v>
      </c>
      <c r="G75" s="24">
        <v>0</v>
      </c>
      <c r="H75" s="24">
        <v>41</v>
      </c>
      <c r="I75" s="24">
        <v>43</v>
      </c>
    </row>
    <row r="76" spans="1:11" s="14" customFormat="1" ht="36" customHeight="1">
      <c r="A76" s="13" t="s">
        <v>106</v>
      </c>
      <c r="B76" s="13" t="s">
        <v>12</v>
      </c>
      <c r="C76" s="13" t="s">
        <v>13</v>
      </c>
      <c r="D76" s="13" t="s">
        <v>14</v>
      </c>
      <c r="E76" s="25" t="s">
        <v>108</v>
      </c>
      <c r="F76" s="22" t="s">
        <v>107</v>
      </c>
      <c r="G76" s="26">
        <f>G77+G79+G80+G81+G82</f>
        <v>3235.4</v>
      </c>
      <c r="H76" s="26">
        <f>H77+H79+H80+H81+H82</f>
        <v>2892</v>
      </c>
      <c r="I76" s="26">
        <f>I77+I79+I80+I81+I82</f>
        <v>2897</v>
      </c>
      <c r="K76" s="55"/>
    </row>
    <row r="77" spans="1:9" ht="37.5" customHeight="1">
      <c r="A77" s="5" t="s">
        <v>110</v>
      </c>
      <c r="B77" s="5" t="s">
        <v>16</v>
      </c>
      <c r="C77" s="5" t="s">
        <v>13</v>
      </c>
      <c r="D77" s="5" t="s">
        <v>109</v>
      </c>
      <c r="E77" s="23" t="s">
        <v>262</v>
      </c>
      <c r="F77" s="21" t="s">
        <v>263</v>
      </c>
      <c r="G77" s="24">
        <v>91</v>
      </c>
      <c r="H77" s="24">
        <v>0</v>
      </c>
      <c r="I77" s="24">
        <v>0</v>
      </c>
    </row>
    <row r="78" spans="1:9" ht="32.25" customHeight="1" hidden="1">
      <c r="A78" s="5" t="s">
        <v>110</v>
      </c>
      <c r="B78" s="5" t="s">
        <v>16</v>
      </c>
      <c r="C78" s="5" t="s">
        <v>111</v>
      </c>
      <c r="D78" s="5" t="s">
        <v>109</v>
      </c>
      <c r="E78" s="23" t="s">
        <v>262</v>
      </c>
      <c r="F78" s="21" t="s">
        <v>263</v>
      </c>
      <c r="G78" s="24"/>
      <c r="H78" s="24"/>
      <c r="I78" s="24"/>
    </row>
    <row r="79" spans="1:9" ht="39" customHeight="1">
      <c r="A79" s="5" t="s">
        <v>112</v>
      </c>
      <c r="B79" s="5" t="s">
        <v>16</v>
      </c>
      <c r="C79" s="5" t="s">
        <v>13</v>
      </c>
      <c r="D79" s="5" t="s">
        <v>109</v>
      </c>
      <c r="E79" s="23" t="s">
        <v>264</v>
      </c>
      <c r="F79" s="21" t="s">
        <v>265</v>
      </c>
      <c r="G79" s="24">
        <v>539.4</v>
      </c>
      <c r="H79" s="24">
        <v>50</v>
      </c>
      <c r="I79" s="24">
        <v>50</v>
      </c>
    </row>
    <row r="80" spans="1:9" ht="51.75" customHeight="1">
      <c r="A80" s="5" t="s">
        <v>112</v>
      </c>
      <c r="B80" s="5" t="s">
        <v>16</v>
      </c>
      <c r="C80" s="5" t="s">
        <v>113</v>
      </c>
      <c r="D80" s="5" t="s">
        <v>109</v>
      </c>
      <c r="E80" s="23" t="s">
        <v>266</v>
      </c>
      <c r="F80" s="21" t="s">
        <v>267</v>
      </c>
      <c r="G80" s="24">
        <v>185</v>
      </c>
      <c r="H80" s="24">
        <v>210</v>
      </c>
      <c r="I80" s="24">
        <v>210</v>
      </c>
    </row>
    <row r="81" spans="1:9" ht="67.5" customHeight="1">
      <c r="A81" s="5" t="s">
        <v>112</v>
      </c>
      <c r="B81" s="5" t="s">
        <v>16</v>
      </c>
      <c r="C81" s="5" t="s">
        <v>114</v>
      </c>
      <c r="D81" s="5" t="s">
        <v>109</v>
      </c>
      <c r="E81" s="23" t="s">
        <v>268</v>
      </c>
      <c r="F81" s="21" t="s">
        <v>269</v>
      </c>
      <c r="G81" s="24">
        <f>2300+50</f>
        <v>2350</v>
      </c>
      <c r="H81" s="24">
        <v>2520</v>
      </c>
      <c r="I81" s="24">
        <v>2520</v>
      </c>
    </row>
    <row r="82" spans="5:9" ht="36.75" customHeight="1">
      <c r="E82" s="23" t="s">
        <v>348</v>
      </c>
      <c r="F82" s="21" t="s">
        <v>349</v>
      </c>
      <c r="G82" s="24">
        <v>70</v>
      </c>
      <c r="H82" s="24">
        <v>112</v>
      </c>
      <c r="I82" s="24">
        <v>117</v>
      </c>
    </row>
    <row r="83" spans="1:11" s="14" customFormat="1" ht="36" customHeight="1">
      <c r="A83" s="13" t="s">
        <v>31</v>
      </c>
      <c r="B83" s="13" t="s">
        <v>12</v>
      </c>
      <c r="C83" s="13" t="s">
        <v>13</v>
      </c>
      <c r="D83" s="13" t="s">
        <v>14</v>
      </c>
      <c r="E83" s="25" t="s">
        <v>33</v>
      </c>
      <c r="F83" s="22" t="s">
        <v>32</v>
      </c>
      <c r="G83" s="26">
        <f>G85+G87+G88</f>
        <v>50640</v>
      </c>
      <c r="H83" s="26">
        <f>H85+H87+H88</f>
        <v>1500</v>
      </c>
      <c r="I83" s="26">
        <f>I85+I87+I88</f>
        <v>1500</v>
      </c>
      <c r="K83" s="55"/>
    </row>
    <row r="84" spans="1:9" ht="102.75" customHeight="1" hidden="1">
      <c r="A84" s="5" t="s">
        <v>34</v>
      </c>
      <c r="B84" s="5" t="s">
        <v>12</v>
      </c>
      <c r="C84" s="5" t="s">
        <v>13</v>
      </c>
      <c r="D84" s="5" t="s">
        <v>14</v>
      </c>
      <c r="E84" s="23"/>
      <c r="F84" s="21"/>
      <c r="G84" s="24"/>
      <c r="H84" s="24"/>
      <c r="I84" s="24"/>
    </row>
    <row r="85" spans="1:9" ht="102" customHeight="1">
      <c r="A85" s="5" t="s">
        <v>35</v>
      </c>
      <c r="B85" s="5" t="s">
        <v>16</v>
      </c>
      <c r="C85" s="5" t="s">
        <v>13</v>
      </c>
      <c r="D85" s="5" t="s">
        <v>36</v>
      </c>
      <c r="E85" s="23" t="s">
        <v>270</v>
      </c>
      <c r="F85" s="21" t="s">
        <v>271</v>
      </c>
      <c r="G85" s="24">
        <v>2540</v>
      </c>
      <c r="H85" s="24">
        <v>500</v>
      </c>
      <c r="I85" s="24">
        <v>500</v>
      </c>
    </row>
    <row r="86" spans="1:9" ht="72" customHeight="1" hidden="1">
      <c r="A86" s="5" t="s">
        <v>37</v>
      </c>
      <c r="B86" s="5" t="s">
        <v>12</v>
      </c>
      <c r="C86" s="5" t="s">
        <v>13</v>
      </c>
      <c r="D86" s="5" t="s">
        <v>38</v>
      </c>
      <c r="E86" s="23"/>
      <c r="F86" s="21"/>
      <c r="G86" s="24"/>
      <c r="H86" s="24"/>
      <c r="I86" s="24"/>
    </row>
    <row r="87" spans="1:9" ht="57" customHeight="1">
      <c r="A87" s="5" t="s">
        <v>39</v>
      </c>
      <c r="B87" s="5" t="s">
        <v>12</v>
      </c>
      <c r="C87" s="5" t="s">
        <v>13</v>
      </c>
      <c r="D87" s="5" t="s">
        <v>38</v>
      </c>
      <c r="E87" s="23" t="s">
        <v>272</v>
      </c>
      <c r="F87" s="21" t="s">
        <v>273</v>
      </c>
      <c r="G87" s="24">
        <v>4700</v>
      </c>
      <c r="H87" s="24">
        <v>500</v>
      </c>
      <c r="I87" s="24">
        <v>500</v>
      </c>
    </row>
    <row r="88" spans="1:9" ht="84.75" customHeight="1">
      <c r="A88" s="5" t="s">
        <v>40</v>
      </c>
      <c r="B88" s="5" t="s">
        <v>16</v>
      </c>
      <c r="C88" s="5" t="s">
        <v>13</v>
      </c>
      <c r="D88" s="5" t="s">
        <v>38</v>
      </c>
      <c r="E88" s="23" t="s">
        <v>334</v>
      </c>
      <c r="F88" s="21" t="s">
        <v>363</v>
      </c>
      <c r="G88" s="24">
        <v>43400</v>
      </c>
      <c r="H88" s="24">
        <v>500</v>
      </c>
      <c r="I88" s="24">
        <v>500</v>
      </c>
    </row>
    <row r="89" spans="1:11" s="14" customFormat="1" ht="19.5" customHeight="1">
      <c r="A89" s="13" t="s">
        <v>116</v>
      </c>
      <c r="B89" s="13" t="s">
        <v>12</v>
      </c>
      <c r="C89" s="13" t="s">
        <v>13</v>
      </c>
      <c r="D89" s="13" t="s">
        <v>14</v>
      </c>
      <c r="E89" s="25" t="s">
        <v>118</v>
      </c>
      <c r="F89" s="22" t="s">
        <v>117</v>
      </c>
      <c r="G89" s="26">
        <f>G90+G91+G92+G93+G94+G95+G97+G98+G99+G100+G101+G102+G104+G96+G103</f>
        <v>643.4</v>
      </c>
      <c r="H89" s="26">
        <f>H90+H91+H92+H93+H94+H95+H97+H98+H99+H100+H101+H102+H104</f>
        <v>175</v>
      </c>
      <c r="I89" s="26">
        <f>I90+I91+I92+I93+I94+I95+I97+I98+I99+I100+I101+I102+I104</f>
        <v>180</v>
      </c>
      <c r="K89" s="55"/>
    </row>
    <row r="90" spans="1:9" ht="85.5" customHeight="1">
      <c r="A90" s="5" t="s">
        <v>119</v>
      </c>
      <c r="B90" s="5" t="s">
        <v>12</v>
      </c>
      <c r="C90" s="5" t="s">
        <v>13</v>
      </c>
      <c r="D90" s="5" t="s">
        <v>115</v>
      </c>
      <c r="E90" s="29" t="s">
        <v>200</v>
      </c>
      <c r="F90" s="47" t="s">
        <v>203</v>
      </c>
      <c r="G90" s="24">
        <v>25</v>
      </c>
      <c r="H90" s="24">
        <v>15</v>
      </c>
      <c r="I90" s="24">
        <v>15</v>
      </c>
    </row>
    <row r="91" spans="1:9" ht="105.75" customHeight="1">
      <c r="A91" s="5" t="s">
        <v>120</v>
      </c>
      <c r="B91" s="5" t="s">
        <v>16</v>
      </c>
      <c r="C91" s="5" t="s">
        <v>13</v>
      </c>
      <c r="D91" s="5" t="s">
        <v>115</v>
      </c>
      <c r="E91" s="29" t="s">
        <v>201</v>
      </c>
      <c r="F91" s="47" t="s">
        <v>204</v>
      </c>
      <c r="G91" s="24">
        <v>6.5</v>
      </c>
      <c r="H91" s="24">
        <v>5</v>
      </c>
      <c r="I91" s="24">
        <v>5</v>
      </c>
    </row>
    <row r="92" spans="1:9" ht="89.25" customHeight="1">
      <c r="A92" s="5" t="s">
        <v>121</v>
      </c>
      <c r="B92" s="5" t="s">
        <v>12</v>
      </c>
      <c r="C92" s="5" t="s">
        <v>13</v>
      </c>
      <c r="D92" s="5" t="s">
        <v>115</v>
      </c>
      <c r="E92" s="29" t="s">
        <v>202</v>
      </c>
      <c r="F92" s="47" t="s">
        <v>205</v>
      </c>
      <c r="G92" s="24">
        <v>5</v>
      </c>
      <c r="H92" s="24">
        <v>5</v>
      </c>
      <c r="I92" s="24">
        <v>5</v>
      </c>
    </row>
    <row r="93" spans="5:9" ht="74.25" customHeight="1">
      <c r="E93" s="29" t="s">
        <v>226</v>
      </c>
      <c r="F93" s="47" t="s">
        <v>236</v>
      </c>
      <c r="G93" s="24">
        <f>63+2.4</f>
        <v>65.4</v>
      </c>
      <c r="H93" s="24">
        <v>45</v>
      </c>
      <c r="I93" s="24">
        <v>45</v>
      </c>
    </row>
    <row r="94" spans="5:9" ht="89.25" customHeight="1">
      <c r="E94" s="29" t="s">
        <v>227</v>
      </c>
      <c r="F94" s="47" t="s">
        <v>237</v>
      </c>
      <c r="G94" s="24">
        <v>17</v>
      </c>
      <c r="H94" s="24">
        <v>2</v>
      </c>
      <c r="I94" s="24">
        <v>2</v>
      </c>
    </row>
    <row r="95" spans="5:9" ht="73.5" customHeight="1">
      <c r="E95" s="29" t="s">
        <v>228</v>
      </c>
      <c r="F95" s="47" t="s">
        <v>238</v>
      </c>
      <c r="G95" s="24">
        <f>12.6</f>
        <v>12.6</v>
      </c>
      <c r="H95" s="24">
        <v>9</v>
      </c>
      <c r="I95" s="24">
        <v>10</v>
      </c>
    </row>
    <row r="96" spans="5:9" ht="63.75" customHeight="1">
      <c r="E96" s="29" t="s">
        <v>382</v>
      </c>
      <c r="F96" s="47" t="s">
        <v>383</v>
      </c>
      <c r="G96" s="24">
        <v>2.8</v>
      </c>
      <c r="H96" s="24">
        <v>0</v>
      </c>
      <c r="I96" s="24">
        <v>0</v>
      </c>
    </row>
    <row r="97" spans="5:9" ht="63" customHeight="1">
      <c r="E97" s="29" t="s">
        <v>229</v>
      </c>
      <c r="F97" s="47" t="s">
        <v>239</v>
      </c>
      <c r="G97" s="24">
        <v>58</v>
      </c>
      <c r="H97" s="24">
        <v>12</v>
      </c>
      <c r="I97" s="24">
        <v>14</v>
      </c>
    </row>
    <row r="98" spans="5:9" ht="89.25" customHeight="1">
      <c r="E98" s="29" t="s">
        <v>230</v>
      </c>
      <c r="F98" s="47" t="s">
        <v>240</v>
      </c>
      <c r="G98" s="24">
        <v>50</v>
      </c>
      <c r="H98" s="24">
        <v>12</v>
      </c>
      <c r="I98" s="24">
        <v>14</v>
      </c>
    </row>
    <row r="99" spans="5:9" ht="53.25" customHeight="1">
      <c r="E99" s="23" t="s">
        <v>206</v>
      </c>
      <c r="F99" s="47" t="s">
        <v>207</v>
      </c>
      <c r="G99" s="24">
        <v>55</v>
      </c>
      <c r="H99" s="24">
        <v>10</v>
      </c>
      <c r="I99" s="24">
        <v>10</v>
      </c>
    </row>
    <row r="100" spans="1:9" ht="73.5" customHeight="1">
      <c r="A100" s="5" t="s">
        <v>122</v>
      </c>
      <c r="B100" s="5" t="s">
        <v>16</v>
      </c>
      <c r="C100" s="5" t="s">
        <v>13</v>
      </c>
      <c r="D100" s="5" t="s">
        <v>115</v>
      </c>
      <c r="E100" s="23" t="s">
        <v>339</v>
      </c>
      <c r="F100" s="47" t="s">
        <v>340</v>
      </c>
      <c r="G100" s="24">
        <f>49-2</f>
        <v>47</v>
      </c>
      <c r="H100" s="24">
        <v>40</v>
      </c>
      <c r="I100" s="24">
        <v>40</v>
      </c>
    </row>
    <row r="101" spans="1:9" ht="69.75" customHeight="1" hidden="1">
      <c r="A101" s="5" t="s">
        <v>124</v>
      </c>
      <c r="B101" s="5" t="s">
        <v>45</v>
      </c>
      <c r="C101" s="5" t="s">
        <v>13</v>
      </c>
      <c r="D101" s="5" t="s">
        <v>115</v>
      </c>
      <c r="E101" s="23" t="s">
        <v>231</v>
      </c>
      <c r="F101" s="21" t="s">
        <v>241</v>
      </c>
      <c r="G101" s="24"/>
      <c r="H101" s="24"/>
      <c r="I101" s="24"/>
    </row>
    <row r="102" spans="1:9" ht="87" customHeight="1" hidden="1">
      <c r="A102" s="5" t="s">
        <v>124</v>
      </c>
      <c r="B102" s="5" t="s">
        <v>45</v>
      </c>
      <c r="C102" s="5" t="s">
        <v>123</v>
      </c>
      <c r="D102" s="5" t="s">
        <v>115</v>
      </c>
      <c r="E102" s="23" t="s">
        <v>232</v>
      </c>
      <c r="F102" s="21" t="s">
        <v>242</v>
      </c>
      <c r="G102" s="24"/>
      <c r="H102" s="24"/>
      <c r="I102" s="24"/>
    </row>
    <row r="103" spans="5:9" ht="129" customHeight="1">
      <c r="E103" s="23" t="s">
        <v>231</v>
      </c>
      <c r="F103" s="21" t="s">
        <v>381</v>
      </c>
      <c r="G103" s="24">
        <v>4.1</v>
      </c>
      <c r="H103" s="24">
        <v>0</v>
      </c>
      <c r="I103" s="24">
        <v>0</v>
      </c>
    </row>
    <row r="104" spans="1:9" ht="94.5" customHeight="1">
      <c r="A104" s="5" t="s">
        <v>125</v>
      </c>
      <c r="B104" s="5" t="s">
        <v>12</v>
      </c>
      <c r="C104" s="5" t="s">
        <v>13</v>
      </c>
      <c r="D104" s="5" t="s">
        <v>115</v>
      </c>
      <c r="E104" s="23" t="s">
        <v>233</v>
      </c>
      <c r="F104" s="21" t="s">
        <v>243</v>
      </c>
      <c r="G104" s="24">
        <v>295</v>
      </c>
      <c r="H104" s="24">
        <v>20</v>
      </c>
      <c r="I104" s="24">
        <v>20</v>
      </c>
    </row>
    <row r="105" spans="5:9" ht="32.25" customHeight="1" hidden="1">
      <c r="E105" s="25" t="s">
        <v>234</v>
      </c>
      <c r="F105" s="22" t="s">
        <v>235</v>
      </c>
      <c r="G105" s="26">
        <f>G106</f>
        <v>0</v>
      </c>
      <c r="H105" s="26">
        <v>0</v>
      </c>
      <c r="I105" s="26">
        <v>0</v>
      </c>
    </row>
    <row r="106" spans="1:9" ht="28.5" customHeight="1" hidden="1">
      <c r="A106" s="5" t="s">
        <v>126</v>
      </c>
      <c r="B106" s="5" t="s">
        <v>16</v>
      </c>
      <c r="C106" s="5" t="s">
        <v>13</v>
      </c>
      <c r="D106" s="5" t="s">
        <v>115</v>
      </c>
      <c r="E106" s="23" t="s">
        <v>277</v>
      </c>
      <c r="F106" s="21" t="s">
        <v>276</v>
      </c>
      <c r="G106" s="24">
        <v>0</v>
      </c>
      <c r="H106" s="24">
        <v>0</v>
      </c>
      <c r="I106" s="24">
        <v>0</v>
      </c>
    </row>
    <row r="107" spans="5:9" ht="24.75" customHeight="1">
      <c r="E107" s="25" t="s">
        <v>234</v>
      </c>
      <c r="F107" s="22" t="s">
        <v>235</v>
      </c>
      <c r="G107" s="26">
        <f>G109+G108</f>
        <v>1078</v>
      </c>
      <c r="H107" s="26">
        <f>H109</f>
        <v>0</v>
      </c>
      <c r="I107" s="26">
        <f>I109</f>
        <v>0</v>
      </c>
    </row>
    <row r="108" spans="5:9" ht="24.75" customHeight="1">
      <c r="E108" s="23" t="s">
        <v>277</v>
      </c>
      <c r="F108" s="21" t="s">
        <v>276</v>
      </c>
      <c r="G108" s="24">
        <v>765</v>
      </c>
      <c r="H108" s="24">
        <v>0</v>
      </c>
      <c r="I108" s="24">
        <v>0</v>
      </c>
    </row>
    <row r="109" spans="5:9" ht="32.25" customHeight="1">
      <c r="E109" s="23" t="s">
        <v>347</v>
      </c>
      <c r="F109" s="21" t="s">
        <v>346</v>
      </c>
      <c r="G109" s="24">
        <f>G112+G110+G111+G113+G114+G115</f>
        <v>313</v>
      </c>
      <c r="H109" s="24">
        <f>H112+H110+H111</f>
        <v>0</v>
      </c>
      <c r="I109" s="24">
        <f>I112+I110+I111</f>
        <v>0</v>
      </c>
    </row>
    <row r="110" spans="5:9" ht="87.75" customHeight="1">
      <c r="E110" s="40" t="s">
        <v>350</v>
      </c>
      <c r="F110" s="21" t="s">
        <v>353</v>
      </c>
      <c r="G110" s="24">
        <v>68.3</v>
      </c>
      <c r="H110" s="24">
        <v>0</v>
      </c>
      <c r="I110" s="24">
        <v>0</v>
      </c>
    </row>
    <row r="111" spans="5:9" ht="86.25" customHeight="1">
      <c r="E111" s="40" t="s">
        <v>351</v>
      </c>
      <c r="F111" s="21" t="s">
        <v>354</v>
      </c>
      <c r="G111" s="24">
        <v>67.5</v>
      </c>
      <c r="H111" s="24">
        <v>0</v>
      </c>
      <c r="I111" s="24">
        <v>0</v>
      </c>
    </row>
    <row r="112" spans="5:9" ht="98.25" customHeight="1">
      <c r="E112" s="40" t="s">
        <v>352</v>
      </c>
      <c r="F112" s="21" t="s">
        <v>355</v>
      </c>
      <c r="G112" s="24">
        <v>60</v>
      </c>
      <c r="H112" s="24">
        <v>0</v>
      </c>
      <c r="I112" s="24">
        <v>0</v>
      </c>
    </row>
    <row r="113" spans="5:9" ht="83.25" customHeight="1">
      <c r="E113" s="40" t="s">
        <v>366</v>
      </c>
      <c r="F113" s="21" t="s">
        <v>370</v>
      </c>
      <c r="G113" s="24">
        <v>26.6</v>
      </c>
      <c r="H113" s="24">
        <v>0</v>
      </c>
      <c r="I113" s="24">
        <v>0</v>
      </c>
    </row>
    <row r="114" spans="5:9" ht="84" customHeight="1">
      <c r="E114" s="40" t="s">
        <v>367</v>
      </c>
      <c r="F114" s="28" t="s">
        <v>369</v>
      </c>
      <c r="G114" s="24">
        <v>43</v>
      </c>
      <c r="H114" s="24">
        <v>0</v>
      </c>
      <c r="I114" s="24">
        <v>0</v>
      </c>
    </row>
    <row r="115" spans="5:9" ht="84" customHeight="1">
      <c r="E115" s="40" t="s">
        <v>368</v>
      </c>
      <c r="F115" s="21" t="s">
        <v>371</v>
      </c>
      <c r="G115" s="24">
        <v>47.6</v>
      </c>
      <c r="H115" s="24">
        <v>0</v>
      </c>
      <c r="I115" s="24">
        <v>0</v>
      </c>
    </row>
    <row r="116" spans="1:11" s="14" customFormat="1" ht="18.75" customHeight="1">
      <c r="A116" s="13" t="s">
        <v>127</v>
      </c>
      <c r="B116" s="13" t="s">
        <v>12</v>
      </c>
      <c r="C116" s="13" t="s">
        <v>13</v>
      </c>
      <c r="D116" s="13" t="s">
        <v>14</v>
      </c>
      <c r="E116" s="25" t="s">
        <v>129</v>
      </c>
      <c r="F116" s="22" t="s">
        <v>128</v>
      </c>
      <c r="G116" s="26">
        <f>G117+G159</f>
        <v>1263639.5</v>
      </c>
      <c r="H116" s="26">
        <f>H117+H159</f>
        <v>1097734.4000000001</v>
      </c>
      <c r="I116" s="26">
        <f>I117+I159</f>
        <v>768694.1</v>
      </c>
      <c r="K116" s="55"/>
    </row>
    <row r="117" spans="1:11" s="14" customFormat="1" ht="39" customHeight="1">
      <c r="A117" s="13" t="s">
        <v>130</v>
      </c>
      <c r="B117" s="13" t="s">
        <v>12</v>
      </c>
      <c r="C117" s="13" t="s">
        <v>13</v>
      </c>
      <c r="D117" s="13" t="s">
        <v>14</v>
      </c>
      <c r="E117" s="25" t="s">
        <v>132</v>
      </c>
      <c r="F117" s="22" t="s">
        <v>131</v>
      </c>
      <c r="G117" s="26">
        <f>G118+G136+G121+G155</f>
        <v>1262734.5</v>
      </c>
      <c r="H117" s="26">
        <f>H118+H136+H121+H155</f>
        <v>1087734.4000000001</v>
      </c>
      <c r="I117" s="26">
        <f>I118+I136+I121+I155</f>
        <v>758694.1</v>
      </c>
      <c r="K117" s="55"/>
    </row>
    <row r="118" spans="1:9" ht="25.5" customHeight="1">
      <c r="A118" s="5" t="s">
        <v>133</v>
      </c>
      <c r="B118" s="5" t="s">
        <v>12</v>
      </c>
      <c r="C118" s="5" t="s">
        <v>13</v>
      </c>
      <c r="D118" s="5" t="s">
        <v>162</v>
      </c>
      <c r="E118" s="25" t="s">
        <v>163</v>
      </c>
      <c r="F118" s="22" t="s">
        <v>134</v>
      </c>
      <c r="G118" s="26">
        <f>G119+G120</f>
        <v>436075.4</v>
      </c>
      <c r="H118" s="26">
        <f>H119</f>
        <v>172067</v>
      </c>
      <c r="I118" s="26">
        <f>I119</f>
        <v>151159</v>
      </c>
    </row>
    <row r="119" spans="1:9" ht="37.5" customHeight="1">
      <c r="A119" s="5" t="s">
        <v>135</v>
      </c>
      <c r="B119" s="5" t="s">
        <v>16</v>
      </c>
      <c r="C119" s="5" t="s">
        <v>13</v>
      </c>
      <c r="D119" s="5" t="s">
        <v>162</v>
      </c>
      <c r="E119" s="23" t="s">
        <v>274</v>
      </c>
      <c r="F119" s="21" t="s">
        <v>275</v>
      </c>
      <c r="G119" s="24">
        <f>213370+73789+27234</f>
        <v>314393</v>
      </c>
      <c r="H119" s="24">
        <f>172067</f>
        <v>172067</v>
      </c>
      <c r="I119" s="24">
        <f>151159</f>
        <v>151159</v>
      </c>
    </row>
    <row r="120" spans="1:11" s="34" customFormat="1" ht="37.5" customHeight="1">
      <c r="A120" s="33"/>
      <c r="B120" s="33"/>
      <c r="C120" s="33"/>
      <c r="D120" s="33"/>
      <c r="E120" s="40" t="s">
        <v>357</v>
      </c>
      <c r="F120" s="21" t="s">
        <v>356</v>
      </c>
      <c r="G120" s="24">
        <f>4692.3+5412.6+30000+2377.5+79200</f>
        <v>121682.4</v>
      </c>
      <c r="H120" s="24">
        <v>0</v>
      </c>
      <c r="I120" s="24">
        <v>0</v>
      </c>
      <c r="K120" s="56"/>
    </row>
    <row r="121" spans="1:9" ht="37.5" customHeight="1">
      <c r="A121" s="5" t="s">
        <v>136</v>
      </c>
      <c r="B121" s="5" t="s">
        <v>12</v>
      </c>
      <c r="C121" s="5" t="s">
        <v>13</v>
      </c>
      <c r="D121" s="5" t="s">
        <v>162</v>
      </c>
      <c r="E121" s="25" t="s">
        <v>164</v>
      </c>
      <c r="F121" s="22" t="s">
        <v>137</v>
      </c>
      <c r="G121" s="26">
        <f>G122+G123+G124+G127+G128+G129+G130+G131+G132+G133+G134+G135+G125+G126</f>
        <v>286687.2</v>
      </c>
      <c r="H121" s="26">
        <f>H122+H123+H124+H127+H128+H129+H130+H131+H132+H133+H134+H135+H125</f>
        <v>477078.00000000006</v>
      </c>
      <c r="I121" s="26">
        <f>I122+I123+I124+I127+I128+I129+I130+I131+I132+I133+I134+I135+I125</f>
        <v>172834.5</v>
      </c>
    </row>
    <row r="122" spans="5:9" ht="69.75" customHeight="1">
      <c r="E122" s="23" t="s">
        <v>278</v>
      </c>
      <c r="F122" s="21" t="s">
        <v>279</v>
      </c>
      <c r="G122" s="24">
        <v>25000</v>
      </c>
      <c r="H122" s="24">
        <v>10000</v>
      </c>
      <c r="I122" s="24">
        <v>23000</v>
      </c>
    </row>
    <row r="123" spans="1:9" ht="38.25" customHeight="1">
      <c r="A123" s="5" t="s">
        <v>138</v>
      </c>
      <c r="B123" s="5" t="s">
        <v>16</v>
      </c>
      <c r="C123" s="5" t="s">
        <v>13</v>
      </c>
      <c r="D123" s="5" t="s">
        <v>162</v>
      </c>
      <c r="E123" s="23" t="s">
        <v>280</v>
      </c>
      <c r="F123" s="21" t="s">
        <v>342</v>
      </c>
      <c r="G123" s="24">
        <f>45000-30420-14580</f>
        <v>0</v>
      </c>
      <c r="H123" s="24">
        <v>50000</v>
      </c>
      <c r="I123" s="24">
        <v>50000</v>
      </c>
    </row>
    <row r="124" spans="5:9" ht="55.5" customHeight="1" hidden="1">
      <c r="E124" s="23" t="s">
        <v>282</v>
      </c>
      <c r="F124" s="30" t="s">
        <v>281</v>
      </c>
      <c r="G124" s="24"/>
      <c r="H124" s="24"/>
      <c r="I124" s="24"/>
    </row>
    <row r="125" spans="5:9" ht="51" customHeight="1" hidden="1">
      <c r="E125" s="23" t="s">
        <v>335</v>
      </c>
      <c r="F125" s="30" t="s">
        <v>336</v>
      </c>
      <c r="G125" s="24"/>
      <c r="H125" s="24"/>
      <c r="I125" s="24"/>
    </row>
    <row r="126" spans="5:9" ht="105.75" customHeight="1">
      <c r="E126" s="23" t="s">
        <v>365</v>
      </c>
      <c r="F126" s="48" t="s">
        <v>364</v>
      </c>
      <c r="G126" s="24">
        <f>214580+13376.9</f>
        <v>227956.9</v>
      </c>
      <c r="H126" s="24">
        <v>0</v>
      </c>
      <c r="I126" s="24">
        <v>0</v>
      </c>
    </row>
    <row r="127" spans="5:9" ht="65.25" customHeight="1">
      <c r="E127" s="23" t="s">
        <v>283</v>
      </c>
      <c r="F127" s="30" t="s">
        <v>284</v>
      </c>
      <c r="G127" s="24">
        <v>13043.3</v>
      </c>
      <c r="H127" s="24">
        <v>13668.6</v>
      </c>
      <c r="I127" s="24">
        <v>13301.3</v>
      </c>
    </row>
    <row r="128" spans="1:9" ht="74.25" customHeight="1" hidden="1">
      <c r="A128" s="5" t="s">
        <v>167</v>
      </c>
      <c r="B128" s="5" t="s">
        <v>16</v>
      </c>
      <c r="C128" s="5" t="s">
        <v>13</v>
      </c>
      <c r="D128" s="5" t="s">
        <v>162</v>
      </c>
      <c r="E128" s="23" t="s">
        <v>285</v>
      </c>
      <c r="F128" s="28" t="s">
        <v>286</v>
      </c>
      <c r="G128" s="24"/>
      <c r="H128" s="24"/>
      <c r="I128" s="24"/>
    </row>
    <row r="129" spans="5:9" ht="53.25" customHeight="1">
      <c r="E129" s="23" t="s">
        <v>287</v>
      </c>
      <c r="F129" s="28" t="s">
        <v>288</v>
      </c>
      <c r="G129" s="24">
        <v>875</v>
      </c>
      <c r="H129" s="24">
        <v>1704.1</v>
      </c>
      <c r="I129" s="24">
        <v>307.5</v>
      </c>
    </row>
    <row r="130" spans="1:11" s="36" customFormat="1" ht="31.5">
      <c r="A130" s="35"/>
      <c r="B130" s="35"/>
      <c r="C130" s="35"/>
      <c r="D130" s="35"/>
      <c r="E130" s="23" t="s">
        <v>289</v>
      </c>
      <c r="F130" s="41" t="s">
        <v>290</v>
      </c>
      <c r="G130" s="24">
        <f>1491.7-95.4</f>
        <v>1396.3</v>
      </c>
      <c r="H130" s="24">
        <v>0</v>
      </c>
      <c r="I130" s="24">
        <v>0</v>
      </c>
      <c r="K130" s="57"/>
    </row>
    <row r="131" spans="1:9" ht="36.75" customHeight="1">
      <c r="A131" s="5" t="s">
        <v>166</v>
      </c>
      <c r="B131" s="5" t="s">
        <v>16</v>
      </c>
      <c r="C131" s="5" t="s">
        <v>13</v>
      </c>
      <c r="D131" s="5" t="s">
        <v>162</v>
      </c>
      <c r="E131" s="23" t="s">
        <v>291</v>
      </c>
      <c r="F131" s="21" t="s">
        <v>292</v>
      </c>
      <c r="G131" s="24">
        <v>206.2</v>
      </c>
      <c r="H131" s="24">
        <v>0</v>
      </c>
      <c r="I131" s="24">
        <v>0</v>
      </c>
    </row>
    <row r="132" spans="1:9" ht="52.5" customHeight="1" hidden="1">
      <c r="A132" s="5" t="s">
        <v>165</v>
      </c>
      <c r="B132" s="5" t="s">
        <v>16</v>
      </c>
      <c r="C132" s="5" t="s">
        <v>13</v>
      </c>
      <c r="D132" s="5" t="s">
        <v>162</v>
      </c>
      <c r="E132" s="23" t="s">
        <v>293</v>
      </c>
      <c r="F132" s="21" t="s">
        <v>294</v>
      </c>
      <c r="G132" s="24"/>
      <c r="H132" s="24"/>
      <c r="I132" s="24"/>
    </row>
    <row r="133" spans="5:9" ht="41.25" customHeight="1">
      <c r="E133" s="29" t="s">
        <v>295</v>
      </c>
      <c r="F133" s="28" t="s">
        <v>296</v>
      </c>
      <c r="G133" s="24">
        <v>5820.1</v>
      </c>
      <c r="H133" s="24">
        <v>6240</v>
      </c>
      <c r="I133" s="24">
        <v>6290.8</v>
      </c>
    </row>
    <row r="134" spans="1:9" ht="35.25" customHeight="1">
      <c r="A134" s="5" t="s">
        <v>168</v>
      </c>
      <c r="B134" s="5" t="s">
        <v>16</v>
      </c>
      <c r="C134" s="5" t="s">
        <v>13</v>
      </c>
      <c r="D134" s="5" t="s">
        <v>162</v>
      </c>
      <c r="E134" s="23" t="s">
        <v>297</v>
      </c>
      <c r="F134" s="21" t="s">
        <v>298</v>
      </c>
      <c r="G134" s="24">
        <v>0</v>
      </c>
      <c r="H134" s="24">
        <f>24445.2+366474.9</f>
        <v>390920.10000000003</v>
      </c>
      <c r="I134" s="24">
        <f>88896.7-13011</f>
        <v>75885.7</v>
      </c>
    </row>
    <row r="135" spans="1:11" s="32" customFormat="1" ht="25.5" customHeight="1">
      <c r="A135" s="31"/>
      <c r="B135" s="31"/>
      <c r="C135" s="31"/>
      <c r="D135" s="31"/>
      <c r="E135" s="23" t="s">
        <v>299</v>
      </c>
      <c r="F135" s="21" t="s">
        <v>300</v>
      </c>
      <c r="G135" s="24">
        <f>9977.2-111.9+4-5820.1+3750+500+2789.2+730+300+500-500+70+1+117.6+73+150-71-69.6</f>
        <v>12389.400000000001</v>
      </c>
      <c r="H135" s="24">
        <v>4545.2</v>
      </c>
      <c r="I135" s="24">
        <f>10447.9-111.9+4-6290.8</f>
        <v>4049.2</v>
      </c>
      <c r="K135" s="58"/>
    </row>
    <row r="136" spans="1:9" ht="36.75" customHeight="1">
      <c r="A136" s="5" t="s">
        <v>139</v>
      </c>
      <c r="B136" s="5" t="s">
        <v>12</v>
      </c>
      <c r="C136" s="5" t="s">
        <v>13</v>
      </c>
      <c r="D136" s="5" t="s">
        <v>162</v>
      </c>
      <c r="E136" s="25" t="s">
        <v>169</v>
      </c>
      <c r="F136" s="22" t="s">
        <v>140</v>
      </c>
      <c r="G136" s="26">
        <f>G138+G139+G140+G141+G142+G143+G144+G146+G147+G148+G149+G150+G152+G151+G153+G145+G154</f>
        <v>522302.70000000007</v>
      </c>
      <c r="H136" s="26">
        <f>H138+H139+H140+H141+H142+H143+H144+H146+H147+H148+H149+H150+H152+H151+H153+H145</f>
        <v>421020.20000000007</v>
      </c>
      <c r="I136" s="26">
        <f>I138+I139+I140+I141+I142+I143+I144+I146+I147+I148+I149+I150+I152+I151+I153+I145</f>
        <v>417131.4</v>
      </c>
    </row>
    <row r="137" spans="5:9" ht="42" customHeight="1" hidden="1">
      <c r="E137" s="23"/>
      <c r="F137" s="21"/>
      <c r="G137" s="24"/>
      <c r="H137" s="24"/>
      <c r="I137" s="24"/>
    </row>
    <row r="138" spans="5:13" ht="42.75" customHeight="1">
      <c r="E138" s="23" t="s">
        <v>301</v>
      </c>
      <c r="F138" s="51" t="s">
        <v>302</v>
      </c>
      <c r="G138" s="24">
        <v>470829.2</v>
      </c>
      <c r="H138" s="24">
        <f>386059.8+2.4+690.2+94.1-670-8+0.1</f>
        <v>386168.6</v>
      </c>
      <c r="I138" s="24">
        <f>385707.8+2.4+690.2+94.1-670-8+0.1</f>
        <v>385816.6</v>
      </c>
      <c r="L138" s="52"/>
      <c r="M138" s="52"/>
    </row>
    <row r="139" spans="5:9" ht="55.5" customHeight="1">
      <c r="E139" s="23" t="s">
        <v>303</v>
      </c>
      <c r="F139" s="51" t="s">
        <v>216</v>
      </c>
      <c r="G139" s="24">
        <f>19950.7-997.6+3174.9-400</f>
        <v>21728.000000000004</v>
      </c>
      <c r="H139" s="24">
        <v>19950.7</v>
      </c>
      <c r="I139" s="24">
        <v>19950.7</v>
      </c>
    </row>
    <row r="140" spans="5:9" ht="72" customHeight="1">
      <c r="E140" s="23" t="s">
        <v>304</v>
      </c>
      <c r="F140" s="51" t="s">
        <v>305</v>
      </c>
      <c r="G140" s="24">
        <f>1011.4-50.6+355.7-100-319.3</f>
        <v>897.2</v>
      </c>
      <c r="H140" s="24">
        <v>1011.4</v>
      </c>
      <c r="I140" s="24">
        <v>1011.4</v>
      </c>
    </row>
    <row r="141" spans="5:9" ht="69" customHeight="1">
      <c r="E141" s="23" t="s">
        <v>306</v>
      </c>
      <c r="F141" s="21" t="s">
        <v>307</v>
      </c>
      <c r="G141" s="24">
        <f>8454.7</f>
        <v>8454.7</v>
      </c>
      <c r="H141" s="24">
        <v>8506.7</v>
      </c>
      <c r="I141" s="24">
        <v>8506.7</v>
      </c>
    </row>
    <row r="142" spans="5:9" ht="89.25" customHeight="1" hidden="1">
      <c r="E142" s="23" t="s">
        <v>187</v>
      </c>
      <c r="F142" s="21" t="s">
        <v>188</v>
      </c>
      <c r="G142" s="24"/>
      <c r="H142" s="24"/>
      <c r="I142" s="24"/>
    </row>
    <row r="143" spans="1:9" ht="53.25" customHeight="1">
      <c r="A143" s="5" t="s">
        <v>143</v>
      </c>
      <c r="B143" s="5" t="s">
        <v>16</v>
      </c>
      <c r="C143" s="5" t="s">
        <v>13</v>
      </c>
      <c r="D143" s="5" t="s">
        <v>162</v>
      </c>
      <c r="E143" s="23" t="s">
        <v>308</v>
      </c>
      <c r="F143" s="21" t="s">
        <v>309</v>
      </c>
      <c r="G143" s="24">
        <v>1291.2</v>
      </c>
      <c r="H143" s="24">
        <v>1304.7</v>
      </c>
      <c r="I143" s="24">
        <v>1357.6</v>
      </c>
    </row>
    <row r="144" spans="1:9" ht="70.5" customHeight="1">
      <c r="A144" s="5" t="s">
        <v>141</v>
      </c>
      <c r="B144" s="5" t="s">
        <v>16</v>
      </c>
      <c r="C144" s="5" t="s">
        <v>13</v>
      </c>
      <c r="D144" s="5" t="s">
        <v>162</v>
      </c>
      <c r="E144" s="23" t="s">
        <v>310</v>
      </c>
      <c r="F144" s="21" t="s">
        <v>311</v>
      </c>
      <c r="G144" s="24">
        <v>5.9</v>
      </c>
      <c r="H144" s="24">
        <v>50.4</v>
      </c>
      <c r="I144" s="24">
        <f>2.3+0.1</f>
        <v>2.4</v>
      </c>
    </row>
    <row r="145" spans="5:9" ht="100.5" customHeight="1">
      <c r="E145" s="23" t="s">
        <v>343</v>
      </c>
      <c r="F145" s="50" t="s">
        <v>374</v>
      </c>
      <c r="G145" s="24">
        <v>0</v>
      </c>
      <c r="H145" s="24">
        <v>1424.3</v>
      </c>
      <c r="I145" s="24">
        <v>0</v>
      </c>
    </row>
    <row r="146" spans="1:9" ht="68.25" customHeight="1">
      <c r="A146" s="5" t="s">
        <v>146</v>
      </c>
      <c r="B146" s="5" t="s">
        <v>16</v>
      </c>
      <c r="C146" s="5" t="s">
        <v>13</v>
      </c>
      <c r="D146" s="5" t="s">
        <v>162</v>
      </c>
      <c r="E146" s="23" t="s">
        <v>337</v>
      </c>
      <c r="F146" s="21" t="s">
        <v>338</v>
      </c>
      <c r="G146" s="24">
        <f>712.2+2213.3</f>
        <v>2925.5</v>
      </c>
      <c r="H146" s="24">
        <v>2136.4</v>
      </c>
      <c r="I146" s="24">
        <v>0</v>
      </c>
    </row>
    <row r="147" spans="1:9" ht="57" customHeight="1">
      <c r="A147" s="5" t="s">
        <v>144</v>
      </c>
      <c r="B147" s="5" t="s">
        <v>16</v>
      </c>
      <c r="C147" s="5" t="s">
        <v>13</v>
      </c>
      <c r="D147" s="5" t="s">
        <v>162</v>
      </c>
      <c r="E147" s="23" t="s">
        <v>312</v>
      </c>
      <c r="F147" s="21" t="s">
        <v>313</v>
      </c>
      <c r="G147" s="24">
        <v>288.9</v>
      </c>
      <c r="H147" s="24">
        <v>467</v>
      </c>
      <c r="I147" s="24">
        <v>486</v>
      </c>
    </row>
    <row r="148" spans="1:9" ht="86.25" customHeight="1" hidden="1">
      <c r="A148" s="5" t="s">
        <v>145</v>
      </c>
      <c r="B148" s="5" t="s">
        <v>16</v>
      </c>
      <c r="C148" s="5" t="s">
        <v>13</v>
      </c>
      <c r="D148" s="5" t="s">
        <v>162</v>
      </c>
      <c r="E148" s="23" t="s">
        <v>217</v>
      </c>
      <c r="F148" s="21" t="s">
        <v>218</v>
      </c>
      <c r="G148" s="24"/>
      <c r="H148" s="24"/>
      <c r="I148" s="24"/>
    </row>
    <row r="149" spans="1:9" ht="66" customHeight="1" hidden="1">
      <c r="A149" s="5" t="s">
        <v>142</v>
      </c>
      <c r="B149" s="5" t="s">
        <v>16</v>
      </c>
      <c r="C149" s="5" t="s">
        <v>13</v>
      </c>
      <c r="D149" s="5" t="s">
        <v>162</v>
      </c>
      <c r="E149" s="23" t="s">
        <v>214</v>
      </c>
      <c r="F149" s="21" t="s">
        <v>215</v>
      </c>
      <c r="G149" s="24"/>
      <c r="H149" s="24"/>
      <c r="I149" s="24"/>
    </row>
    <row r="150" spans="1:9" ht="101.25" customHeight="1" hidden="1">
      <c r="A150" s="5" t="s">
        <v>147</v>
      </c>
      <c r="B150" s="5" t="s">
        <v>16</v>
      </c>
      <c r="C150" s="5" t="s">
        <v>13</v>
      </c>
      <c r="D150" s="5" t="s">
        <v>162</v>
      </c>
      <c r="E150" s="23" t="s">
        <v>314</v>
      </c>
      <c r="F150" s="21" t="s">
        <v>315</v>
      </c>
      <c r="G150" s="24"/>
      <c r="H150" s="24"/>
      <c r="I150" s="24"/>
    </row>
    <row r="151" spans="1:9" ht="39.75" customHeight="1">
      <c r="A151" s="5" t="s">
        <v>170</v>
      </c>
      <c r="B151" s="5" t="s">
        <v>12</v>
      </c>
      <c r="C151" s="5" t="s">
        <v>13</v>
      </c>
      <c r="D151" s="5" t="s">
        <v>162</v>
      </c>
      <c r="E151" s="23" t="s">
        <v>316</v>
      </c>
      <c r="F151" s="21" t="s">
        <v>385</v>
      </c>
      <c r="G151" s="24">
        <v>311.8</v>
      </c>
      <c r="H151" s="24">
        <v>0</v>
      </c>
      <c r="I151" s="24">
        <v>0</v>
      </c>
    </row>
    <row r="152" spans="1:9" ht="52.5" customHeight="1" hidden="1">
      <c r="A152" s="5" t="s">
        <v>170</v>
      </c>
      <c r="B152" s="5" t="s">
        <v>16</v>
      </c>
      <c r="C152" s="5" t="s">
        <v>13</v>
      </c>
      <c r="D152" s="5" t="s">
        <v>162</v>
      </c>
      <c r="E152" s="23" t="s">
        <v>318</v>
      </c>
      <c r="F152" s="21" t="s">
        <v>317</v>
      </c>
      <c r="G152" s="24"/>
      <c r="H152" s="24"/>
      <c r="I152" s="24"/>
    </row>
    <row r="153" spans="5:9" ht="41.25" customHeight="1" hidden="1">
      <c r="E153" s="23" t="s">
        <v>319</v>
      </c>
      <c r="F153" s="21" t="s">
        <v>320</v>
      </c>
      <c r="G153" s="24"/>
      <c r="H153" s="24"/>
      <c r="I153" s="24"/>
    </row>
    <row r="154" spans="5:9" ht="41.25" customHeight="1">
      <c r="E154" s="23" t="s">
        <v>319</v>
      </c>
      <c r="F154" s="21" t="s">
        <v>372</v>
      </c>
      <c r="G154" s="24">
        <f>17430.7+57-1917.4</f>
        <v>15570.300000000001</v>
      </c>
      <c r="H154" s="24">
        <v>0</v>
      </c>
      <c r="I154" s="24">
        <v>0</v>
      </c>
    </row>
    <row r="155" spans="1:9" ht="18.75" customHeight="1">
      <c r="A155" s="5" t="s">
        <v>148</v>
      </c>
      <c r="B155" s="5" t="s">
        <v>12</v>
      </c>
      <c r="C155" s="5" t="s">
        <v>13</v>
      </c>
      <c r="D155" s="5" t="s">
        <v>162</v>
      </c>
      <c r="E155" s="25" t="s">
        <v>171</v>
      </c>
      <c r="F155" s="22" t="s">
        <v>149</v>
      </c>
      <c r="G155" s="26">
        <f>G156+G157+G158</f>
        <v>17669.2</v>
      </c>
      <c r="H155" s="26">
        <f>H156+H157+H158</f>
        <v>17569.2</v>
      </c>
      <c r="I155" s="26">
        <f>I156+I157+I158</f>
        <v>17569.2</v>
      </c>
    </row>
    <row r="156" spans="1:9" ht="74.25" customHeight="1">
      <c r="A156" s="5" t="s">
        <v>172</v>
      </c>
      <c r="B156" s="5" t="s">
        <v>16</v>
      </c>
      <c r="C156" s="5" t="s">
        <v>13</v>
      </c>
      <c r="D156" s="5" t="s">
        <v>162</v>
      </c>
      <c r="E156" s="23" t="s">
        <v>321</v>
      </c>
      <c r="F156" s="28" t="s">
        <v>322</v>
      </c>
      <c r="G156" s="24">
        <v>17569.2</v>
      </c>
      <c r="H156" s="24">
        <v>17569.2</v>
      </c>
      <c r="I156" s="24">
        <v>17569.2</v>
      </c>
    </row>
    <row r="157" spans="5:9" ht="45.75" customHeight="1" hidden="1">
      <c r="E157" s="23" t="s">
        <v>323</v>
      </c>
      <c r="F157" s="28" t="s">
        <v>324</v>
      </c>
      <c r="G157" s="24"/>
      <c r="H157" s="24"/>
      <c r="I157" s="24"/>
    </row>
    <row r="158" spans="5:9" ht="31.5" customHeight="1">
      <c r="E158" s="23" t="s">
        <v>323</v>
      </c>
      <c r="F158" s="28" t="s">
        <v>373</v>
      </c>
      <c r="G158" s="24">
        <v>100</v>
      </c>
      <c r="H158" s="24">
        <v>0</v>
      </c>
      <c r="I158" s="24">
        <v>0</v>
      </c>
    </row>
    <row r="159" spans="1:11" s="14" customFormat="1" ht="18" customHeight="1">
      <c r="A159" s="13" t="s">
        <v>150</v>
      </c>
      <c r="B159" s="13" t="s">
        <v>12</v>
      </c>
      <c r="C159" s="13" t="s">
        <v>13</v>
      </c>
      <c r="D159" s="13" t="s">
        <v>14</v>
      </c>
      <c r="E159" s="25" t="s">
        <v>152</v>
      </c>
      <c r="F159" s="22" t="s">
        <v>151</v>
      </c>
      <c r="G159" s="26">
        <f>G160+G165+G166+G167</f>
        <v>905</v>
      </c>
      <c r="H159" s="26">
        <f>H160+H165+H166+H167</f>
        <v>10000</v>
      </c>
      <c r="I159" s="26">
        <f>I160+I165+I166+I167</f>
        <v>10000</v>
      </c>
      <c r="K159" s="55"/>
    </row>
    <row r="160" spans="1:9" ht="40.5" customHeight="1">
      <c r="A160" s="5" t="s">
        <v>153</v>
      </c>
      <c r="B160" s="5" t="s">
        <v>16</v>
      </c>
      <c r="C160" s="5" t="s">
        <v>13</v>
      </c>
      <c r="D160" s="5" t="s">
        <v>162</v>
      </c>
      <c r="E160" s="23" t="s">
        <v>325</v>
      </c>
      <c r="F160" s="21" t="s">
        <v>326</v>
      </c>
      <c r="G160" s="24">
        <v>905</v>
      </c>
      <c r="H160" s="24">
        <v>10000</v>
      </c>
      <c r="I160" s="24">
        <v>10000</v>
      </c>
    </row>
    <row r="161" spans="5:9" ht="35.25" customHeight="1" hidden="1">
      <c r="E161" s="23" t="s">
        <v>193</v>
      </c>
      <c r="F161" s="21" t="s">
        <v>158</v>
      </c>
      <c r="G161" s="24"/>
      <c r="H161" s="24"/>
      <c r="I161" s="24"/>
    </row>
    <row r="162" spans="1:9" ht="54.75" customHeight="1" hidden="1">
      <c r="A162" s="5" t="s">
        <v>154</v>
      </c>
      <c r="B162" s="5" t="s">
        <v>16</v>
      </c>
      <c r="C162" s="5" t="s">
        <v>13</v>
      </c>
      <c r="D162" s="5" t="s">
        <v>162</v>
      </c>
      <c r="E162" s="23" t="s">
        <v>189</v>
      </c>
      <c r="F162" s="21" t="s">
        <v>192</v>
      </c>
      <c r="G162" s="24"/>
      <c r="H162" s="24"/>
      <c r="I162" s="24"/>
    </row>
    <row r="163" spans="1:9" ht="55.5" customHeight="1" hidden="1">
      <c r="A163" s="5" t="s">
        <v>154</v>
      </c>
      <c r="B163" s="5" t="s">
        <v>16</v>
      </c>
      <c r="C163" s="5" t="s">
        <v>157</v>
      </c>
      <c r="D163" s="5" t="s">
        <v>162</v>
      </c>
      <c r="E163" s="23" t="s">
        <v>190</v>
      </c>
      <c r="F163" s="21" t="s">
        <v>194</v>
      </c>
      <c r="G163" s="24"/>
      <c r="H163" s="24"/>
      <c r="I163" s="24"/>
    </row>
    <row r="164" spans="1:9" ht="69.75" customHeight="1" hidden="1">
      <c r="A164" s="5" t="s">
        <v>154</v>
      </c>
      <c r="B164" s="5" t="s">
        <v>16</v>
      </c>
      <c r="C164" s="5" t="s">
        <v>155</v>
      </c>
      <c r="D164" s="5" t="s">
        <v>162</v>
      </c>
      <c r="E164" s="23" t="s">
        <v>191</v>
      </c>
      <c r="F164" s="21" t="s">
        <v>156</v>
      </c>
      <c r="G164" s="24"/>
      <c r="H164" s="24"/>
      <c r="I164" s="24"/>
    </row>
    <row r="165" spans="5:9" ht="66" customHeight="1" hidden="1">
      <c r="E165" s="29" t="s">
        <v>327</v>
      </c>
      <c r="F165" s="49" t="s">
        <v>328</v>
      </c>
      <c r="G165" s="24"/>
      <c r="H165" s="24"/>
      <c r="I165" s="24"/>
    </row>
    <row r="166" spans="5:9" ht="47.25" customHeight="1" hidden="1">
      <c r="E166" s="29" t="s">
        <v>329</v>
      </c>
      <c r="F166" s="21" t="s">
        <v>330</v>
      </c>
      <c r="G166" s="24"/>
      <c r="H166" s="24"/>
      <c r="I166" s="24"/>
    </row>
    <row r="167" spans="5:9" ht="60" customHeight="1" hidden="1">
      <c r="E167" s="29" t="s">
        <v>329</v>
      </c>
      <c r="F167" s="49" t="s">
        <v>331</v>
      </c>
      <c r="G167" s="24"/>
      <c r="H167" s="24"/>
      <c r="I167" s="24"/>
    </row>
    <row r="168" spans="1:11" s="14" customFormat="1" ht="18" customHeight="1">
      <c r="A168" s="13" t="s">
        <v>11</v>
      </c>
      <c r="B168" s="13" t="s">
        <v>12</v>
      </c>
      <c r="C168" s="13" t="s">
        <v>13</v>
      </c>
      <c r="D168" s="13" t="s">
        <v>14</v>
      </c>
      <c r="E168" s="60" t="s">
        <v>15</v>
      </c>
      <c r="F168" s="61"/>
      <c r="G168" s="26">
        <f>G24+G116</f>
        <v>1521832.9</v>
      </c>
      <c r="H168" s="26">
        <f>H24+H116</f>
        <v>1279414.4000000001</v>
      </c>
      <c r="I168" s="26">
        <f>I24+I116</f>
        <v>955694.1</v>
      </c>
      <c r="K168" s="55"/>
    </row>
    <row r="169" ht="16.5">
      <c r="G169" s="59"/>
    </row>
    <row r="170" ht="16.5">
      <c r="G170" s="59"/>
    </row>
    <row r="171" ht="16.5">
      <c r="G171" s="59"/>
    </row>
    <row r="172" ht="16.5">
      <c r="G172" s="59"/>
    </row>
    <row r="173" ht="16.5">
      <c r="G173" s="59"/>
    </row>
    <row r="174" ht="16.5">
      <c r="G174" s="59"/>
    </row>
    <row r="175" ht="16.5">
      <c r="G175" s="59"/>
    </row>
    <row r="176" ht="16.5">
      <c r="G176" s="59"/>
    </row>
    <row r="177" ht="16.5">
      <c r="G177" s="59"/>
    </row>
    <row r="178" ht="16.5">
      <c r="G178" s="59"/>
    </row>
  </sheetData>
  <sheetProtection formatColumns="0"/>
  <mergeCells count="18">
    <mergeCell ref="E12:I12"/>
    <mergeCell ref="E11:I11"/>
    <mergeCell ref="E5:I5"/>
    <mergeCell ref="E6:I6"/>
    <mergeCell ref="E7:I7"/>
    <mergeCell ref="E8:I8"/>
    <mergeCell ref="E9:I9"/>
    <mergeCell ref="E10:I10"/>
    <mergeCell ref="E168:F168"/>
    <mergeCell ref="E21:I21"/>
    <mergeCell ref="G4:I4"/>
    <mergeCell ref="G18:I18"/>
    <mergeCell ref="F13:I13"/>
    <mergeCell ref="F15:I15"/>
    <mergeCell ref="F16:I16"/>
    <mergeCell ref="F17:I17"/>
    <mergeCell ref="F14:I14"/>
    <mergeCell ref="E20:I2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2021-12-29T04:57:33Z</cp:lastPrinted>
  <dcterms:created xsi:type="dcterms:W3CDTF">2007-10-23T05:54:51Z</dcterms:created>
  <dcterms:modified xsi:type="dcterms:W3CDTF">2021-12-30T03:35:13Z</dcterms:modified>
  <cp:category/>
  <cp:version/>
  <cp:contentType/>
  <cp:contentStatus/>
</cp:coreProperties>
</file>