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" windowWidth="9540" windowHeight="4476" tabRatio="602" firstSheet="7" activeTab="11"/>
  </bookViews>
  <sheets>
    <sheet name="на 01.02.2020 " sheetId="1" r:id="rId1"/>
    <sheet name="на 01.03.2020 " sheetId="2" r:id="rId2"/>
    <sheet name="на 01.04.2020 " sheetId="3" r:id="rId3"/>
    <sheet name="на 01.05.2020  " sheetId="4" r:id="rId4"/>
    <sheet name="на 01.06.2020 " sheetId="5" r:id="rId5"/>
    <sheet name="на 01.07.2020  " sheetId="6" r:id="rId6"/>
    <sheet name="на 01.08.2020" sheetId="7" r:id="rId7"/>
    <sheet name="на 01.09.2020" sheetId="8" r:id="rId8"/>
    <sheet name="на 01.10.2020 " sheetId="9" r:id="rId9"/>
    <sheet name="на 01.11.2020" sheetId="10" r:id="rId10"/>
    <sheet name="на 01.12.2020 " sheetId="11" r:id="rId11"/>
    <sheet name="на 01.01.2021" sheetId="12" r:id="rId12"/>
  </sheets>
  <definedNames/>
  <calcPr fullCalcOnLoad="1"/>
</workbook>
</file>

<file path=xl/sharedStrings.xml><?xml version="1.0" encoding="utf-8"?>
<sst xmlns="http://schemas.openxmlformats.org/spreadsheetml/2006/main" count="1264" uniqueCount="115">
  <si>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</si>
  <si>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</si>
  <si>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</si>
  <si>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</si>
  <si>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</si>
  <si>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</si>
  <si>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</si>
  <si>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</si>
  <si>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</si>
  <si>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</si>
  <si>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</si>
  <si>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</si>
  <si>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</si>
  <si>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</si>
  <si>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</si>
  <si>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</si>
  <si>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</si>
  <si>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</si>
  <si>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</si>
  <si>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</si>
  <si>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</si>
  <si>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</si>
  <si>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</si>
  <si>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</si>
  <si>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</si>
  <si>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</si>
  <si>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</si>
  <si>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</si>
  <si>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</si>
  <si>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</si>
  <si>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</si>
  <si>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</si>
  <si>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</si>
  <si>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</si>
  <si>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</si>
  <si>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</si>
  <si>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</si>
  <si>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</si>
  <si>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</si>
  <si>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</si>
  <si>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</si>
  <si>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</si>
  <si>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</si>
  <si>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</si>
  <si>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</si>
  <si>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</si>
  <si>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</si>
  <si>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</si>
  <si>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</si>
  <si>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</si>
  <si>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</si>
  <si>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</si>
  <si>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</si>
  <si>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</si>
  <si>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</si>
  <si>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</si>
  <si>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</si>
  <si>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</si>
  <si>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</si>
  <si>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</si>
  <si>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</si>
  <si>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</si>
  <si>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</si>
  <si>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</si>
  <si>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св 200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</si>
  <si>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</si>
  <si>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</si>
  <si>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</si>
  <si>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</si>
  <si>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</si>
  <si>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</si>
  <si>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</si>
  <si>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</si>
  <si>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</si>
  <si>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</si>
  <si>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</si>
  <si>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</si>
  <si>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Изменение остатков средств </t>
  </si>
  <si>
    <t>Уменьшение прочих остатков денежных средств бюджетов</t>
  </si>
  <si>
    <t>Дополнительное образование детей</t>
  </si>
  <si>
    <t>Утвержденные бюджетные назначения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</si>
  <si>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</si>
  <si>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</si>
  <si>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</si>
  <si>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</si>
  <si>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</si>
  <si>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</si>
  <si>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</si>
  <si>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</si>
  <si>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Источники внутреннего финансирования дефицитов бюджетов</t>
  </si>
  <si>
    <t>Спорт высших достижений</t>
  </si>
  <si>
    <t>Физическая культура и спорт</t>
  </si>
  <si>
    <t>(тыс.руб.)</t>
  </si>
  <si>
    <t>Дорожное хозяйство</t>
  </si>
  <si>
    <t>об  исполнении  бюджета Крапивинского муниципального округа</t>
  </si>
  <si>
    <t xml:space="preserve">на 01.02.2020 года 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</si>
  <si>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</si>
  <si>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</si>
  <si>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</si>
  <si>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</si>
  <si>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-</t>
  </si>
  <si>
    <t xml:space="preserve">на 01.03.2020 года </t>
  </si>
  <si>
    <t xml:space="preserve">на 01.04.2020 года </t>
  </si>
  <si>
    <t>Общеэкономические вопросы</t>
  </si>
  <si>
    <t>Налог на имущество</t>
  </si>
  <si>
    <t xml:space="preserve">на 01.05.2020 года </t>
  </si>
  <si>
    <t xml:space="preserve">на 01.06.2020 года </t>
  </si>
  <si>
    <t xml:space="preserve">на 01.07.2020 года </t>
  </si>
  <si>
    <t>Массовый спорт</t>
  </si>
  <si>
    <t xml:space="preserve">на 01.08.2020 года </t>
  </si>
  <si>
    <t xml:space="preserve">на 01.09.2020 года </t>
  </si>
  <si>
    <t xml:space="preserve">на 01.10.2020 года </t>
  </si>
  <si>
    <t xml:space="preserve">на 01.11.2020 года </t>
  </si>
  <si>
    <t xml:space="preserve">на 01.12.2020 года </t>
  </si>
  <si>
    <t xml:space="preserve">на 01.01.2021года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</si>
</sst>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173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3" fontId="4" fillId="33" borderId="14" xfId="0" applyNumberFormat="1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0" fontId="7" fillId="0" borderId="0" xfId="58" applyFont="1">
      <alignment/>
      <protection/>
    </xf>
    <xf numFmtId="0" fontId="8" fillId="0" borderId="15" xfId="58" applyFont="1" applyBorder="1" applyAlignment="1">
      <alignment horizontal="justify" vertical="center"/>
      <protection/>
    </xf>
    <xf numFmtId="0" fontId="8" fillId="0" borderId="15" xfId="58" applyFont="1" applyBorder="1" applyAlignment="1">
      <alignment horizontal="justify" vertical="top"/>
      <protection/>
    </xf>
    <xf numFmtId="0" fontId="8" fillId="33" borderId="15" xfId="58" applyFont="1" applyFill="1" applyBorder="1" applyAlignment="1">
      <alignment horizontal="justify" vertical="top"/>
      <protection/>
    </xf>
    <xf numFmtId="0" fontId="8" fillId="0" borderId="16" xfId="58" applyFont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center" vertical="top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7" fillId="0" borderId="0" xfId="58" applyFont="1" applyAlignment="1">
      <alignment horizontal="right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33" borderId="18" xfId="58" applyFont="1" applyFill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12" fillId="0" borderId="11" xfId="58" applyFont="1" applyFill="1" applyBorder="1" applyAlignment="1">
      <alignment wrapText="1"/>
      <protection/>
    </xf>
    <xf numFmtId="173" fontId="12" fillId="0" borderId="11" xfId="58" applyNumberFormat="1" applyFont="1" applyFill="1" applyBorder="1" applyAlignment="1">
      <alignment/>
      <protection/>
    </xf>
    <xf numFmtId="172" fontId="13" fillId="0" borderId="14" xfId="58" applyNumberFormat="1" applyFont="1" applyBorder="1" applyAlignment="1">
      <alignment horizontal="right"/>
      <protection/>
    </xf>
    <xf numFmtId="0" fontId="12" fillId="0" borderId="11" xfId="58" applyFont="1" applyFill="1" applyBorder="1" applyAlignment="1">
      <alignment vertical="center" wrapText="1"/>
      <protection/>
    </xf>
    <xf numFmtId="173" fontId="12" fillId="0" borderId="11" xfId="58" applyNumberFormat="1" applyFont="1" applyFill="1" applyBorder="1" applyAlignment="1">
      <alignment vertical="top"/>
      <protection/>
    </xf>
    <xf numFmtId="0" fontId="9" fillId="0" borderId="11" xfId="58" applyFont="1" applyFill="1" applyBorder="1" applyAlignment="1">
      <alignment vertical="center" wrapText="1"/>
      <protection/>
    </xf>
    <xf numFmtId="173" fontId="9" fillId="0" borderId="11" xfId="58" applyNumberFormat="1" applyFont="1" applyFill="1" applyBorder="1" applyAlignment="1">
      <alignment/>
      <protection/>
    </xf>
    <xf numFmtId="173" fontId="9" fillId="33" borderId="11" xfId="58" applyNumberFormat="1" applyFont="1" applyFill="1" applyBorder="1" applyAlignment="1">
      <alignment/>
      <protection/>
    </xf>
    <xf numFmtId="172" fontId="7" fillId="0" borderId="14" xfId="58" applyNumberFormat="1" applyFont="1" applyBorder="1" applyAlignment="1">
      <alignment horizontal="right"/>
      <protection/>
    </xf>
    <xf numFmtId="173" fontId="9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>
      <alignment/>
      <protection/>
    </xf>
    <xf numFmtId="173" fontId="12" fillId="33" borderId="11" xfId="58" applyNumberFormat="1" applyFont="1" applyFill="1" applyBorder="1" applyAlignment="1">
      <alignment/>
      <protection/>
    </xf>
    <xf numFmtId="0" fontId="12" fillId="0" borderId="0" xfId="58" applyFont="1" applyFill="1" applyBorder="1" applyAlignment="1">
      <alignment vertical="center" wrapText="1"/>
      <protection/>
    </xf>
    <xf numFmtId="173" fontId="9" fillId="0" borderId="19" xfId="58" applyNumberFormat="1" applyFont="1" applyFill="1" applyBorder="1" applyAlignment="1">
      <alignment/>
      <protection/>
    </xf>
    <xf numFmtId="173" fontId="9" fillId="33" borderId="19" xfId="58" applyNumberFormat="1" applyFont="1" applyFill="1" applyBorder="1" applyAlignment="1">
      <alignment/>
      <protection/>
    </xf>
    <xf numFmtId="0" fontId="12" fillId="0" borderId="20" xfId="58" applyFont="1" applyFill="1" applyBorder="1" applyAlignment="1">
      <alignment vertical="center" wrapText="1"/>
      <protection/>
    </xf>
    <xf numFmtId="173" fontId="15" fillId="0" borderId="20" xfId="58" applyNumberFormat="1" applyFont="1" applyFill="1" applyBorder="1" applyAlignment="1">
      <alignment horizontal="center" vertical="top" wrapText="1"/>
      <protection/>
    </xf>
    <xf numFmtId="173" fontId="15" fillId="33" borderId="20" xfId="58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center" wrapText="1"/>
    </xf>
    <xf numFmtId="0" fontId="12" fillId="33" borderId="11" xfId="58" applyFont="1" applyFill="1" applyBorder="1" applyAlignment="1">
      <alignment vertical="center" wrapText="1"/>
      <protection/>
    </xf>
    <xf numFmtId="173" fontId="14" fillId="33" borderId="11" xfId="58" applyNumberFormat="1" applyFont="1" applyFill="1" applyBorder="1" applyAlignment="1">
      <alignment/>
      <protection/>
    </xf>
    <xf numFmtId="172" fontId="13" fillId="33" borderId="14" xfId="58" applyNumberFormat="1" applyFont="1" applyFill="1" applyBorder="1" applyAlignment="1">
      <alignment horizontal="right"/>
      <protection/>
    </xf>
    <xf numFmtId="173" fontId="15" fillId="0" borderId="11" xfId="58" applyNumberFormat="1" applyFont="1" applyFill="1" applyBorder="1" applyAlignment="1">
      <alignment horizontal="center" vertical="center" wrapText="1"/>
      <protection/>
    </xf>
    <xf numFmtId="173" fontId="15" fillId="33" borderId="11" xfId="58" applyNumberFormat="1" applyFont="1" applyFill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173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12" fillId="33" borderId="11" xfId="58" applyNumberFormat="1" applyFont="1" applyFill="1" applyBorder="1" applyAlignment="1">
      <alignment/>
      <protection/>
    </xf>
    <xf numFmtId="173" fontId="12" fillId="0" borderId="11" xfId="58" applyNumberFormat="1" applyFont="1" applyFill="1" applyBorder="1" applyAlignment="1">
      <alignment horizontal="right"/>
      <protection/>
    </xf>
    <xf numFmtId="173" fontId="12" fillId="33" borderId="11" xfId="58" applyNumberFormat="1" applyFont="1" applyFill="1" applyBorder="1" applyAlignment="1">
      <alignment horizontal="right"/>
      <protection/>
    </xf>
    <xf numFmtId="173" fontId="53" fillId="0" borderId="11" xfId="58" applyNumberFormat="1" applyFont="1" applyFill="1" applyBorder="1" applyAlignment="1">
      <alignment/>
      <protection/>
    </xf>
    <xf numFmtId="0" fontId="3" fillId="0" borderId="0" xfId="58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8" fillId="0" borderId="0" xfId="61" applyFont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рапивинского муниципального района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2">
      <selection activeCell="D78" sqref="D78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95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B8+B11+B12+B14+B16+B17+B19+B20+B21+B22+B10+B15</f>
        <v>171420</v>
      </c>
      <c r="C7" s="22">
        <f>C8+C11+C12+C14+C16+C17+C19+C20+C21+C22+C10+C15</f>
        <v>9379.6</v>
      </c>
      <c r="D7" s="23">
        <f aca="true" t="shared" si="0" ref="D7:D19">C7/B7*100</f>
        <v>5.471706918679267</v>
      </c>
    </row>
    <row r="8" spans="1:4" ht="12.75">
      <c r="A8" s="24" t="s">
        <v>15</v>
      </c>
      <c r="B8" s="25">
        <f>B9</f>
        <v>103382</v>
      </c>
      <c r="C8" s="25">
        <f>C9</f>
        <v>4658.5</v>
      </c>
      <c r="D8" s="23">
        <f t="shared" si="0"/>
        <v>4.506103577025014</v>
      </c>
    </row>
    <row r="9" spans="1:4" ht="12.75">
      <c r="A9" s="26" t="s">
        <v>0</v>
      </c>
      <c r="B9" s="27">
        <v>103382</v>
      </c>
      <c r="C9" s="28">
        <v>4658.5</v>
      </c>
      <c r="D9" s="29">
        <f t="shared" si="0"/>
        <v>4.506103577025014</v>
      </c>
    </row>
    <row r="10" spans="1:4" ht="12.75">
      <c r="A10" s="24" t="s">
        <v>98</v>
      </c>
      <c r="B10" s="50">
        <v>12876</v>
      </c>
      <c r="C10" s="51">
        <v>1006.2</v>
      </c>
      <c r="D10" s="29"/>
    </row>
    <row r="11" spans="1:4" ht="12.75">
      <c r="A11" s="24" t="s">
        <v>2</v>
      </c>
      <c r="B11" s="22">
        <v>8470</v>
      </c>
      <c r="C11" s="31">
        <v>899.6</v>
      </c>
      <c r="D11" s="23">
        <f t="shared" si="0"/>
        <v>10.621015348288076</v>
      </c>
    </row>
    <row r="12" spans="1:4" ht="12.75">
      <c r="A12" s="24" t="s">
        <v>3</v>
      </c>
      <c r="B12" s="22">
        <f>B13</f>
        <v>2520</v>
      </c>
      <c r="C12" s="22">
        <f>C13</f>
        <v>62.3</v>
      </c>
      <c r="D12" s="23">
        <f t="shared" si="0"/>
        <v>2.4722222222222223</v>
      </c>
    </row>
    <row r="13" spans="1:4" ht="12.75">
      <c r="A13" s="26" t="s">
        <v>8</v>
      </c>
      <c r="B13" s="27">
        <v>2520</v>
      </c>
      <c r="C13" s="30">
        <v>62.3</v>
      </c>
      <c r="D13" s="29">
        <f t="shared" si="0"/>
        <v>2.4722222222222223</v>
      </c>
    </row>
    <row r="14" spans="1:4" ht="12.75">
      <c r="A14" s="24" t="s">
        <v>19</v>
      </c>
      <c r="B14" s="22">
        <v>2380</v>
      </c>
      <c r="C14" s="32">
        <v>137</v>
      </c>
      <c r="D14" s="23">
        <f t="shared" si="0"/>
        <v>5.756302521008403</v>
      </c>
    </row>
    <row r="15" spans="1:4" ht="12.75">
      <c r="A15" s="24" t="s">
        <v>99</v>
      </c>
      <c r="B15" s="22">
        <v>8920</v>
      </c>
      <c r="C15" s="32">
        <v>107.3</v>
      </c>
      <c r="D15" s="23"/>
    </row>
    <row r="16" spans="1:4" ht="33.75">
      <c r="A16" s="24" t="s">
        <v>37</v>
      </c>
      <c r="B16" s="22">
        <v>28632</v>
      </c>
      <c r="C16" s="32">
        <v>2071.7</v>
      </c>
      <c r="D16" s="23">
        <f t="shared" si="0"/>
        <v>7.235610505727856</v>
      </c>
    </row>
    <row r="17" spans="1:4" ht="22.5">
      <c r="A17" s="24" t="s">
        <v>9</v>
      </c>
      <c r="B17" s="22">
        <f>B18</f>
        <v>135</v>
      </c>
      <c r="C17" s="22">
        <f>C18</f>
        <v>90</v>
      </c>
      <c r="D17" s="23">
        <f t="shared" si="0"/>
        <v>66.66666666666666</v>
      </c>
    </row>
    <row r="18" spans="1:4" ht="12.75">
      <c r="A18" s="26" t="s">
        <v>10</v>
      </c>
      <c r="B18" s="27">
        <v>135</v>
      </c>
      <c r="C18" s="30">
        <v>90</v>
      </c>
      <c r="D18" s="29">
        <f t="shared" si="0"/>
        <v>66.66666666666666</v>
      </c>
    </row>
    <row r="19" spans="1:4" ht="22.5">
      <c r="A19" s="24" t="s">
        <v>11</v>
      </c>
      <c r="B19" s="22">
        <v>3050</v>
      </c>
      <c r="C19" s="32">
        <v>154.2</v>
      </c>
      <c r="D19" s="23">
        <f t="shared" si="0"/>
        <v>5.055737704918033</v>
      </c>
    </row>
    <row r="20" spans="1:4" ht="22.5">
      <c r="A20" s="24" t="s">
        <v>20</v>
      </c>
      <c r="B20" s="22">
        <v>1000</v>
      </c>
      <c r="C20" s="31">
        <v>157.9</v>
      </c>
      <c r="D20" s="23" t="s">
        <v>64</v>
      </c>
    </row>
    <row r="21" spans="1:4" ht="12.75">
      <c r="A21" s="24" t="s">
        <v>21</v>
      </c>
      <c r="B21" s="22">
        <v>55</v>
      </c>
      <c r="C21" s="31">
        <v>33.3</v>
      </c>
      <c r="D21" s="23">
        <f>C21/B21*100</f>
        <v>60.54545454545453</v>
      </c>
    </row>
    <row r="22" spans="1:4" ht="12.75">
      <c r="A22" s="24" t="s">
        <v>4</v>
      </c>
      <c r="B22" s="22"/>
      <c r="C22" s="31">
        <v>1.6</v>
      </c>
      <c r="D22" s="23" t="s">
        <v>64</v>
      </c>
    </row>
    <row r="23" spans="1:4" ht="12.75">
      <c r="A23" s="24" t="s">
        <v>16</v>
      </c>
      <c r="B23" s="22">
        <f>B24+B29+B30</f>
        <v>974904.3</v>
      </c>
      <c r="C23" s="22">
        <f>C24+C29+C30</f>
        <v>64035.90000000001</v>
      </c>
      <c r="D23" s="23">
        <f aca="true" t="shared" si="1" ref="D23:D29">C23/B23*100</f>
        <v>6.56842933198674</v>
      </c>
    </row>
    <row r="24" spans="1:4" ht="36">
      <c r="A24" s="26" t="s">
        <v>22</v>
      </c>
      <c r="B24" s="27">
        <f>B25+B26+B27+B28</f>
        <v>964508.8</v>
      </c>
      <c r="C24" s="27">
        <f>C25+C26+C27+C28</f>
        <v>64265.600000000006</v>
      </c>
      <c r="D24" s="29">
        <f t="shared" si="1"/>
        <v>6.663039258947146</v>
      </c>
    </row>
    <row r="25" spans="1:4" ht="24">
      <c r="A25" s="26" t="s">
        <v>23</v>
      </c>
      <c r="B25" s="27">
        <v>434675</v>
      </c>
      <c r="C25" s="30">
        <v>35607</v>
      </c>
      <c r="D25" s="29">
        <f t="shared" si="1"/>
        <v>8.19163743026399</v>
      </c>
    </row>
    <row r="26" spans="1:4" ht="24">
      <c r="A26" s="26" t="s">
        <v>24</v>
      </c>
      <c r="B26" s="27">
        <v>39823.9</v>
      </c>
      <c r="C26" s="30">
        <v>22.4</v>
      </c>
      <c r="D26" s="29">
        <f t="shared" si="1"/>
        <v>0.05624763019191992</v>
      </c>
    </row>
    <row r="27" spans="1:4" ht="24">
      <c r="A27" s="26" t="s">
        <v>25</v>
      </c>
      <c r="B27" s="27">
        <v>490009.9</v>
      </c>
      <c r="C27" s="30">
        <v>28636.2</v>
      </c>
      <c r="D27" s="29">
        <f t="shared" si="1"/>
        <v>5.844004376238113</v>
      </c>
    </row>
    <row r="28" spans="1:4" ht="12.75">
      <c r="A28" s="26" t="s">
        <v>26</v>
      </c>
      <c r="B28" s="27">
        <v>0</v>
      </c>
      <c r="C28" s="30">
        <v>0</v>
      </c>
      <c r="D28" s="29" t="e">
        <f t="shared" si="1"/>
        <v>#DIV/0!</v>
      </c>
    </row>
    <row r="29" spans="1:4" ht="12.75">
      <c r="A29" s="26" t="s">
        <v>66</v>
      </c>
      <c r="B29" s="27">
        <v>10395.5</v>
      </c>
      <c r="C29" s="30">
        <v>0</v>
      </c>
      <c r="D29" s="29">
        <f t="shared" si="1"/>
        <v>0</v>
      </c>
    </row>
    <row r="30" spans="1:4" ht="36">
      <c r="A30" s="26" t="s">
        <v>67</v>
      </c>
      <c r="B30" s="27"/>
      <c r="C30" s="30">
        <v>-229.7</v>
      </c>
      <c r="D30" s="29"/>
    </row>
    <row r="31" spans="1:4" ht="12.75">
      <c r="A31" s="24" t="s">
        <v>27</v>
      </c>
      <c r="B31" s="22">
        <f>B7+B23</f>
        <v>1146324.3</v>
      </c>
      <c r="C31" s="22">
        <f>C7+C23</f>
        <v>73415.50000000001</v>
      </c>
      <c r="D31" s="23">
        <f>C31/B31*100</f>
        <v>6.404426740321218</v>
      </c>
    </row>
    <row r="32" spans="1:4" ht="12.75">
      <c r="A32" s="40"/>
      <c r="B32" s="41"/>
      <c r="C32" s="41"/>
      <c r="D32" s="42"/>
    </row>
    <row r="33" spans="1:4" ht="12.75">
      <c r="A33" s="40" t="s">
        <v>12</v>
      </c>
      <c r="B33" s="32">
        <f>SUM(B34:B41)</f>
        <v>84412.59999999999</v>
      </c>
      <c r="C33" s="32">
        <f>SUM(C34:C41)</f>
        <v>4280.7</v>
      </c>
      <c r="D33" s="42">
        <f aca="true" t="shared" si="2" ref="D33:D39">C33/B33*100</f>
        <v>5.071162362017045</v>
      </c>
    </row>
    <row r="34" spans="1:4" ht="24">
      <c r="A34" s="26" t="s">
        <v>40</v>
      </c>
      <c r="B34" s="28">
        <v>1868.6</v>
      </c>
      <c r="C34" s="30">
        <v>93.3</v>
      </c>
      <c r="D34" s="29">
        <f t="shared" si="2"/>
        <v>4.99304291983303</v>
      </c>
    </row>
    <row r="35" spans="1:4" ht="36">
      <c r="A35" s="26" t="s">
        <v>41</v>
      </c>
      <c r="B35" s="28">
        <v>1562.3</v>
      </c>
      <c r="C35" s="30">
        <v>66.7</v>
      </c>
      <c r="D35" s="29">
        <f t="shared" si="2"/>
        <v>4.269346476348973</v>
      </c>
    </row>
    <row r="36" spans="1:4" ht="36">
      <c r="A36" s="26" t="s">
        <v>42</v>
      </c>
      <c r="B36" s="28">
        <v>63204.3</v>
      </c>
      <c r="C36" s="30">
        <v>3528.6</v>
      </c>
      <c r="D36" s="29">
        <f t="shared" si="2"/>
        <v>5.5828480024302145</v>
      </c>
    </row>
    <row r="37" spans="1:4" ht="12.75">
      <c r="A37" s="26" t="s">
        <v>88</v>
      </c>
      <c r="B37" s="28">
        <v>6.1</v>
      </c>
      <c r="C37" s="30">
        <v>0</v>
      </c>
      <c r="D37" s="29">
        <f t="shared" si="2"/>
        <v>0</v>
      </c>
    </row>
    <row r="38" spans="1:4" ht="36">
      <c r="A38" s="26" t="s">
        <v>43</v>
      </c>
      <c r="B38" s="28">
        <v>596.7</v>
      </c>
      <c r="C38" s="30">
        <v>27.6</v>
      </c>
      <c r="D38" s="29">
        <f t="shared" si="2"/>
        <v>4.625439919557567</v>
      </c>
    </row>
    <row r="39" spans="1:4" ht="12.75">
      <c r="A39" s="26" t="s">
        <v>96</v>
      </c>
      <c r="B39" s="28">
        <v>590.4</v>
      </c>
      <c r="C39" s="30">
        <v>0</v>
      </c>
      <c r="D39" s="29">
        <f t="shared" si="2"/>
        <v>0</v>
      </c>
    </row>
    <row r="40" spans="1:4" ht="12.75">
      <c r="A40" s="26" t="s">
        <v>44</v>
      </c>
      <c r="B40" s="28">
        <v>300</v>
      </c>
      <c r="C40" s="30">
        <v>0</v>
      </c>
      <c r="D40" s="29">
        <v>0</v>
      </c>
    </row>
    <row r="41" spans="1:4" ht="12.75">
      <c r="A41" s="26" t="s">
        <v>45</v>
      </c>
      <c r="B41" s="28">
        <v>16284.2</v>
      </c>
      <c r="C41" s="30">
        <v>564.5</v>
      </c>
      <c r="D41" s="29">
        <f aca="true" t="shared" si="3" ref="D41:D65">C41/B41*100</f>
        <v>3.46655039854583</v>
      </c>
    </row>
    <row r="42" spans="1:4" ht="12.75">
      <c r="A42" s="24" t="s">
        <v>33</v>
      </c>
      <c r="B42" s="22">
        <f>B43</f>
        <v>1813.7</v>
      </c>
      <c r="C42" s="22">
        <f>C43</f>
        <v>20</v>
      </c>
      <c r="D42" s="23">
        <f t="shared" si="3"/>
        <v>1.102718200363897</v>
      </c>
    </row>
    <row r="43" spans="1:4" ht="12.75">
      <c r="A43" s="26" t="s">
        <v>46</v>
      </c>
      <c r="B43" s="27">
        <v>1813.7</v>
      </c>
      <c r="C43" s="30">
        <v>20</v>
      </c>
      <c r="D43" s="23">
        <f t="shared" si="3"/>
        <v>1.102718200363897</v>
      </c>
    </row>
    <row r="44" spans="1:4" ht="22.5">
      <c r="A44" s="24" t="s">
        <v>13</v>
      </c>
      <c r="B44" s="32">
        <f>B45</f>
        <v>6273.9</v>
      </c>
      <c r="C44" s="32">
        <f>C45</f>
        <v>215.6</v>
      </c>
      <c r="D44" s="23">
        <f t="shared" si="3"/>
        <v>3.436458980857202</v>
      </c>
    </row>
    <row r="45" spans="1:4" ht="24">
      <c r="A45" s="26" t="s">
        <v>47</v>
      </c>
      <c r="B45" s="28">
        <v>6273.9</v>
      </c>
      <c r="C45" s="30">
        <v>215.6</v>
      </c>
      <c r="D45" s="29">
        <f t="shared" si="3"/>
        <v>3.436458980857202</v>
      </c>
    </row>
    <row r="46" spans="1:4" ht="12.75">
      <c r="A46" s="24" t="s">
        <v>14</v>
      </c>
      <c r="B46" s="32">
        <f>SUM(B47:B51)</f>
        <v>93531.9</v>
      </c>
      <c r="C46" s="32">
        <f>SUM(C47:C51)</f>
        <v>1216.8</v>
      </c>
      <c r="D46" s="23">
        <f t="shared" si="3"/>
        <v>1.3009465219887546</v>
      </c>
    </row>
    <row r="47" spans="1:4" ht="12.75">
      <c r="A47" s="26" t="s">
        <v>68</v>
      </c>
      <c r="B47" s="28">
        <v>12571</v>
      </c>
      <c r="C47" s="30">
        <v>38.7</v>
      </c>
      <c r="D47" s="29">
        <f t="shared" si="3"/>
        <v>0.3078514040251373</v>
      </c>
    </row>
    <row r="48" spans="1:4" ht="12.75">
      <c r="A48" s="26" t="s">
        <v>48</v>
      </c>
      <c r="B48" s="28">
        <v>11.3</v>
      </c>
      <c r="C48" s="30">
        <v>7.5</v>
      </c>
      <c r="D48" s="29">
        <f t="shared" si="3"/>
        <v>66.3716814159292</v>
      </c>
    </row>
    <row r="49" spans="1:4" ht="12.75">
      <c r="A49" s="26" t="s">
        <v>49</v>
      </c>
      <c r="B49" s="28">
        <v>26839.6</v>
      </c>
      <c r="C49" s="30">
        <v>1110.5</v>
      </c>
      <c r="D49" s="29">
        <f t="shared" si="3"/>
        <v>4.137543033428218</v>
      </c>
    </row>
    <row r="50" spans="1:4" ht="12.75">
      <c r="A50" s="26" t="s">
        <v>93</v>
      </c>
      <c r="B50" s="28">
        <v>46869.7</v>
      </c>
      <c r="C50" s="30">
        <v>0</v>
      </c>
      <c r="D50" s="29">
        <f t="shared" si="3"/>
        <v>0</v>
      </c>
    </row>
    <row r="51" spans="1:4" ht="12.75">
      <c r="A51" s="26" t="s">
        <v>50</v>
      </c>
      <c r="B51" s="28">
        <v>7240.3</v>
      </c>
      <c r="C51" s="30">
        <v>60.1</v>
      </c>
      <c r="D51" s="29">
        <f t="shared" si="3"/>
        <v>0.8300761018189854</v>
      </c>
    </row>
    <row r="52" spans="1:4" ht="12.75">
      <c r="A52" s="24" t="s">
        <v>5</v>
      </c>
      <c r="B52" s="32">
        <f>SUM(B53:B56)</f>
        <v>80488.7</v>
      </c>
      <c r="C52" s="32">
        <f>SUM(C53:C56)</f>
        <v>282</v>
      </c>
      <c r="D52" s="23">
        <f t="shared" si="3"/>
        <v>0.35035973993864983</v>
      </c>
    </row>
    <row r="53" spans="1:4" ht="12.75">
      <c r="A53" s="26" t="s">
        <v>51</v>
      </c>
      <c r="B53" s="28">
        <v>1251</v>
      </c>
      <c r="C53" s="30">
        <v>3.6</v>
      </c>
      <c r="D53" s="29">
        <f t="shared" si="3"/>
        <v>0.28776978417266186</v>
      </c>
    </row>
    <row r="54" spans="1:4" ht="12.75">
      <c r="A54" s="26" t="s">
        <v>52</v>
      </c>
      <c r="B54" s="28">
        <v>59525.6</v>
      </c>
      <c r="C54" s="30">
        <v>163.4</v>
      </c>
      <c r="D54" s="29">
        <f t="shared" si="3"/>
        <v>0.27450374292741275</v>
      </c>
    </row>
    <row r="55" spans="1:4" ht="12.75">
      <c r="A55" s="26" t="s">
        <v>85</v>
      </c>
      <c r="B55" s="28">
        <v>11308.6</v>
      </c>
      <c r="C55" s="30">
        <v>0</v>
      </c>
      <c r="D55" s="29">
        <f t="shared" si="3"/>
        <v>0</v>
      </c>
    </row>
    <row r="56" spans="1:4" ht="12.75">
      <c r="A56" s="26" t="s">
        <v>97</v>
      </c>
      <c r="B56" s="28">
        <v>8403.5</v>
      </c>
      <c r="C56" s="30">
        <v>115</v>
      </c>
      <c r="D56" s="29">
        <f t="shared" si="3"/>
        <v>1.368477420122568</v>
      </c>
    </row>
    <row r="57" spans="1:4" ht="12.75">
      <c r="A57" s="24" t="s">
        <v>6</v>
      </c>
      <c r="B57" s="32">
        <f>SUM(B58:B62)</f>
        <v>542324.6</v>
      </c>
      <c r="C57" s="32">
        <f>SUM(C58:C62)</f>
        <v>32738.1</v>
      </c>
      <c r="D57" s="23">
        <f t="shared" si="3"/>
        <v>6.036624560272575</v>
      </c>
    </row>
    <row r="58" spans="1:4" ht="12.75">
      <c r="A58" s="26" t="s">
        <v>53</v>
      </c>
      <c r="B58" s="28">
        <v>167195.6</v>
      </c>
      <c r="C58" s="30">
        <v>8231.6</v>
      </c>
      <c r="D58" s="29">
        <f t="shared" si="3"/>
        <v>4.923335303082139</v>
      </c>
    </row>
    <row r="59" spans="1:4" ht="12.75">
      <c r="A59" s="26" t="s">
        <v>54</v>
      </c>
      <c r="B59" s="28">
        <v>293783.4</v>
      </c>
      <c r="C59" s="30">
        <v>19456</v>
      </c>
      <c r="D59" s="29">
        <f t="shared" si="3"/>
        <v>6.622566149074453</v>
      </c>
    </row>
    <row r="60" spans="1:4" ht="12.75">
      <c r="A60" s="26" t="s">
        <v>79</v>
      </c>
      <c r="B60" s="28">
        <v>57176.1</v>
      </c>
      <c r="C60" s="30">
        <v>4067.6</v>
      </c>
      <c r="D60" s="29">
        <f t="shared" si="3"/>
        <v>7.1141613366424075</v>
      </c>
    </row>
    <row r="61" spans="1:4" ht="12.75">
      <c r="A61" s="26" t="s">
        <v>55</v>
      </c>
      <c r="B61" s="28">
        <v>735.4</v>
      </c>
      <c r="C61" s="30">
        <v>0</v>
      </c>
      <c r="D61" s="29">
        <f t="shared" si="3"/>
        <v>0</v>
      </c>
    </row>
    <row r="62" spans="1:4" ht="12.75">
      <c r="A62" s="26" t="s">
        <v>56</v>
      </c>
      <c r="B62" s="28">
        <v>23434.1</v>
      </c>
      <c r="C62" s="30">
        <v>982.9</v>
      </c>
      <c r="D62" s="29">
        <f t="shared" si="3"/>
        <v>4.194315121980361</v>
      </c>
    </row>
    <row r="63" spans="1:4" ht="12.75">
      <c r="A63" s="24" t="s">
        <v>34</v>
      </c>
      <c r="B63" s="32">
        <f>SUM(B64:B65)</f>
        <v>121132.70000000001</v>
      </c>
      <c r="C63" s="32">
        <f>SUM(C64:C65)</f>
        <v>7467.8</v>
      </c>
      <c r="D63" s="23">
        <f t="shared" si="3"/>
        <v>6.164974445380975</v>
      </c>
    </row>
    <row r="64" spans="1:4" ht="12.75">
      <c r="A64" s="26" t="s">
        <v>57</v>
      </c>
      <c r="B64" s="28">
        <v>89452.1</v>
      </c>
      <c r="C64" s="30">
        <v>6025.6</v>
      </c>
      <c r="D64" s="29">
        <f t="shared" si="3"/>
        <v>6.736119107321124</v>
      </c>
    </row>
    <row r="65" spans="1:4" ht="12.75">
      <c r="A65" s="26" t="s">
        <v>58</v>
      </c>
      <c r="B65" s="28">
        <v>31680.6</v>
      </c>
      <c r="C65" s="30">
        <v>1442.2</v>
      </c>
      <c r="D65" s="29">
        <f t="shared" si="3"/>
        <v>4.552312771854069</v>
      </c>
    </row>
    <row r="66" spans="1:4" ht="12.75" hidden="1">
      <c r="A66" s="24" t="s">
        <v>86</v>
      </c>
      <c r="B66" s="32">
        <f>B67</f>
        <v>0</v>
      </c>
      <c r="C66" s="32">
        <f>C67</f>
        <v>0</v>
      </c>
      <c r="D66" s="23">
        <v>0</v>
      </c>
    </row>
    <row r="67" spans="1:4" ht="12.75" hidden="1">
      <c r="A67" s="26" t="s">
        <v>87</v>
      </c>
      <c r="B67" s="28">
        <v>0</v>
      </c>
      <c r="C67" s="30">
        <v>0</v>
      </c>
      <c r="D67" s="29">
        <v>0</v>
      </c>
    </row>
    <row r="68" spans="1:4" ht="12.75">
      <c r="A68" s="24" t="s">
        <v>7</v>
      </c>
      <c r="B68" s="32">
        <f>B69+B70+B71+B72+B73</f>
        <v>213732.2</v>
      </c>
      <c r="C68" s="32">
        <f>C69+C70+C71+C72+C73</f>
        <v>11187.9</v>
      </c>
      <c r="D68" s="23">
        <f aca="true" t="shared" si="4" ref="D68:D77">C68/B68*100</f>
        <v>5.234541168808443</v>
      </c>
    </row>
    <row r="69" spans="1:4" ht="12.75">
      <c r="A69" s="26" t="s">
        <v>59</v>
      </c>
      <c r="B69" s="28">
        <v>4690</v>
      </c>
      <c r="C69" s="30">
        <v>460.5</v>
      </c>
      <c r="D69" s="29">
        <f t="shared" si="4"/>
        <v>9.818763326226012</v>
      </c>
    </row>
    <row r="70" spans="1:4" ht="12.75">
      <c r="A70" s="26" t="s">
        <v>60</v>
      </c>
      <c r="B70" s="28">
        <v>81321.7</v>
      </c>
      <c r="C70" s="30">
        <v>5670.1</v>
      </c>
      <c r="D70" s="29">
        <f t="shared" si="4"/>
        <v>6.972431712568724</v>
      </c>
    </row>
    <row r="71" spans="1:4" ht="12.75">
      <c r="A71" s="26" t="s">
        <v>61</v>
      </c>
      <c r="B71" s="28">
        <v>10883.6</v>
      </c>
      <c r="C71" s="30">
        <v>414.2</v>
      </c>
      <c r="D71" s="29">
        <f t="shared" si="4"/>
        <v>3.805726046528722</v>
      </c>
    </row>
    <row r="72" spans="1:4" ht="12.75">
      <c r="A72" s="26" t="s">
        <v>62</v>
      </c>
      <c r="B72" s="28">
        <v>103633.1</v>
      </c>
      <c r="C72" s="30">
        <v>4076.8</v>
      </c>
      <c r="D72" s="29">
        <f t="shared" si="4"/>
        <v>3.9338782686226694</v>
      </c>
    </row>
    <row r="73" spans="1:4" ht="12.75">
      <c r="A73" s="26" t="s">
        <v>63</v>
      </c>
      <c r="B73" s="28">
        <v>13203.8</v>
      </c>
      <c r="C73" s="30">
        <v>566.3</v>
      </c>
      <c r="D73" s="29">
        <f>C73/B73*100</f>
        <v>4.288916826974052</v>
      </c>
    </row>
    <row r="74" spans="1:4" ht="12.75">
      <c r="A74" s="24" t="s">
        <v>35</v>
      </c>
      <c r="B74" s="22">
        <f>B75+B76</f>
        <v>4372.9</v>
      </c>
      <c r="C74" s="22">
        <f>C75+C76</f>
        <v>246.29999999999998</v>
      </c>
      <c r="D74" s="23">
        <f t="shared" si="4"/>
        <v>5.6324178462805</v>
      </c>
    </row>
    <row r="75" spans="1:4" ht="12.75">
      <c r="A75" s="26" t="s">
        <v>91</v>
      </c>
      <c r="B75" s="27">
        <v>700</v>
      </c>
      <c r="C75" s="27">
        <v>9.2</v>
      </c>
      <c r="D75" s="29">
        <f t="shared" si="4"/>
        <v>1.3142857142857143</v>
      </c>
    </row>
    <row r="76" spans="1:4" ht="12.75">
      <c r="A76" s="26" t="s">
        <v>90</v>
      </c>
      <c r="B76" s="27">
        <v>3672.9</v>
      </c>
      <c r="C76" s="27">
        <v>237.1</v>
      </c>
      <c r="D76" s="29">
        <f t="shared" si="4"/>
        <v>6.455389474257399</v>
      </c>
    </row>
    <row r="77" spans="1:4" ht="12.75">
      <c r="A77" s="24" t="s">
        <v>36</v>
      </c>
      <c r="B77" s="22">
        <v>2941.1</v>
      </c>
      <c r="C77" s="22">
        <v>185.2</v>
      </c>
      <c r="D77" s="23">
        <f t="shared" si="4"/>
        <v>6.2969637210567475</v>
      </c>
    </row>
    <row r="78" spans="1:4" ht="12.75">
      <c r="A78" s="24" t="s">
        <v>28</v>
      </c>
      <c r="B78" s="22">
        <f>B33+B42+B44+B46+B52+B57+B63+B68+B74+B77</f>
        <v>1151024.2999999998</v>
      </c>
      <c r="C78" s="22">
        <f>C33+C42+C44+C46+C52+C57+C63+C66+C68+C74+C77</f>
        <v>57840.4</v>
      </c>
      <c r="D78" s="23">
        <f>C78/B78*100</f>
        <v>5.025124143773508</v>
      </c>
    </row>
    <row r="79" spans="1:4" ht="22.5">
      <c r="A79" s="24" t="s">
        <v>29</v>
      </c>
      <c r="B79" s="49">
        <f>B31-B78</f>
        <v>-4699.999999999767</v>
      </c>
      <c r="C79" s="32">
        <f>C31-C78</f>
        <v>15575.100000000013</v>
      </c>
      <c r="D79" s="23" t="s">
        <v>100</v>
      </c>
    </row>
    <row r="80" spans="1:4" ht="12.75">
      <c r="A80" s="33"/>
      <c r="B80" s="34" t="s">
        <v>38</v>
      </c>
      <c r="C80" s="35"/>
      <c r="D80" s="8"/>
    </row>
    <row r="81" spans="1:4" ht="12.75">
      <c r="A81" s="36"/>
      <c r="B81" s="37"/>
      <c r="C81" s="38" t="s">
        <v>92</v>
      </c>
      <c r="D81" s="8"/>
    </row>
    <row r="82" spans="1:4" ht="20.25">
      <c r="A82" s="45" t="s">
        <v>1</v>
      </c>
      <c r="B82" s="43" t="s">
        <v>80</v>
      </c>
      <c r="C82" s="44" t="s">
        <v>32</v>
      </c>
      <c r="D82" s="8"/>
    </row>
    <row r="83" spans="1:4" ht="23.25">
      <c r="A83" s="1" t="s">
        <v>30</v>
      </c>
      <c r="B83" s="6">
        <f>B84+B89</f>
        <v>4700</v>
      </c>
      <c r="C83" s="6">
        <f>C84+C89</f>
        <v>-15575.10500000001</v>
      </c>
      <c r="D83" s="8"/>
    </row>
    <row r="84" spans="1:4" ht="22.5">
      <c r="A84" s="39" t="s">
        <v>89</v>
      </c>
      <c r="B84" s="47">
        <f>B85</f>
        <v>0</v>
      </c>
      <c r="C84" s="47">
        <f>C85</f>
        <v>0</v>
      </c>
      <c r="D84" s="8"/>
    </row>
    <row r="85" spans="1:4" ht="23.25">
      <c r="A85" s="2" t="s">
        <v>69</v>
      </c>
      <c r="B85" s="3">
        <v>0</v>
      </c>
      <c r="C85" s="3">
        <v>0</v>
      </c>
      <c r="D85" s="16"/>
    </row>
    <row r="86" spans="1:4" ht="34.5">
      <c r="A86" s="2" t="s">
        <v>70</v>
      </c>
      <c r="B86" s="3">
        <v>0</v>
      </c>
      <c r="C86" s="3">
        <v>0</v>
      </c>
      <c r="D86" s="16"/>
    </row>
    <row r="87" spans="1:4" ht="34.5">
      <c r="A87" s="5" t="s">
        <v>71</v>
      </c>
      <c r="B87" s="3">
        <v>0</v>
      </c>
      <c r="C87" s="3">
        <v>0</v>
      </c>
      <c r="D87" s="8"/>
    </row>
    <row r="88" spans="1:4" ht="34.5">
      <c r="A88" s="5" t="s">
        <v>72</v>
      </c>
      <c r="B88" s="3">
        <v>0</v>
      </c>
      <c r="C88" s="3">
        <v>0</v>
      </c>
      <c r="D88" s="16"/>
    </row>
    <row r="89" spans="1:4" ht="12.75">
      <c r="A89" s="48" t="s">
        <v>77</v>
      </c>
      <c r="B89" s="47">
        <f>B90</f>
        <v>4700</v>
      </c>
      <c r="C89" s="47">
        <f>C90</f>
        <v>-15575.10500000001</v>
      </c>
      <c r="D89" s="16"/>
    </row>
    <row r="90" spans="1:4" ht="23.25">
      <c r="A90" s="5" t="s">
        <v>73</v>
      </c>
      <c r="B90" s="4">
        <f>B91+B95</f>
        <v>4700</v>
      </c>
      <c r="C90" s="4">
        <f>C91+C95</f>
        <v>-15575.10500000001</v>
      </c>
      <c r="D90" s="16"/>
    </row>
    <row r="91" spans="1:4" ht="12.75">
      <c r="A91" s="5" t="s">
        <v>81</v>
      </c>
      <c r="B91" s="4">
        <v>-1146324.282</v>
      </c>
      <c r="C91" s="7">
        <v>-73544.695</v>
      </c>
      <c r="D91" s="16"/>
    </row>
    <row r="92" spans="1:4" ht="12.75">
      <c r="A92" s="5" t="s">
        <v>82</v>
      </c>
      <c r="B92" s="4">
        <v>-1146324.282</v>
      </c>
      <c r="C92" s="7">
        <v>-73544.695</v>
      </c>
      <c r="D92" s="8"/>
    </row>
    <row r="93" spans="1:4" ht="23.25">
      <c r="A93" s="5" t="s">
        <v>83</v>
      </c>
      <c r="B93" s="4">
        <v>-1146324.282</v>
      </c>
      <c r="C93" s="7">
        <v>-73544.695</v>
      </c>
      <c r="D93" s="46"/>
    </row>
    <row r="94" spans="1:4" ht="23.25">
      <c r="A94" s="5" t="s">
        <v>84</v>
      </c>
      <c r="B94" s="4">
        <v>-1146324.282</v>
      </c>
      <c r="C94" s="7">
        <v>-73544.695</v>
      </c>
      <c r="D94" s="46"/>
    </row>
    <row r="95" spans="1:4" ht="13.5">
      <c r="A95" s="5" t="s">
        <v>74</v>
      </c>
      <c r="B95" s="4">
        <v>1151024.282</v>
      </c>
      <c r="C95" s="7">
        <v>57969.59</v>
      </c>
      <c r="D95" s="46"/>
    </row>
    <row r="96" spans="1:4" ht="13.5">
      <c r="A96" s="5" t="s">
        <v>75</v>
      </c>
      <c r="B96" s="4">
        <v>1151024.282</v>
      </c>
      <c r="C96" s="7">
        <v>57969.59</v>
      </c>
      <c r="D96" s="46"/>
    </row>
    <row r="97" spans="1:4" ht="23.25">
      <c r="A97" s="5" t="s">
        <v>78</v>
      </c>
      <c r="B97" s="4">
        <v>1151024.282</v>
      </c>
      <c r="C97" s="7">
        <v>57969.59</v>
      </c>
      <c r="D97" s="46"/>
    </row>
    <row r="98" spans="1:4" ht="23.25">
      <c r="A98" s="5" t="s">
        <v>76</v>
      </c>
      <c r="B98" s="4">
        <v>1151024.282</v>
      </c>
      <c r="C98" s="7">
        <v>57969.59</v>
      </c>
      <c r="D98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37">
      <selection activeCell="A56" sqref="A56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112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180720</v>
      </c>
      <c r="C7" s="22">
        <f>C8+C11+C12+C16+C17+C18+C20+C21+C22+C23+C10</f>
        <v>148470.09999999998</v>
      </c>
      <c r="D7" s="23">
        <f aca="true" t="shared" si="0" ref="D7:D20">C7/B7*100</f>
        <v>82.15476980965028</v>
      </c>
    </row>
    <row r="8" spans="1:4" ht="12.75">
      <c r="A8" s="24" t="s">
        <v>15</v>
      </c>
      <c r="B8" s="25">
        <f>B9</f>
        <v>103382</v>
      </c>
      <c r="C8" s="25">
        <f>C9</f>
        <v>80951.5</v>
      </c>
      <c r="D8" s="23">
        <f t="shared" si="0"/>
        <v>78.30328296995609</v>
      </c>
    </row>
    <row r="9" spans="1:4" ht="12.75">
      <c r="A9" s="26" t="s">
        <v>0</v>
      </c>
      <c r="B9" s="27">
        <v>103382</v>
      </c>
      <c r="C9" s="28">
        <v>80951.5</v>
      </c>
      <c r="D9" s="29">
        <f t="shared" si="0"/>
        <v>78.30328296995609</v>
      </c>
    </row>
    <row r="10" spans="1:4" ht="12.75">
      <c r="A10" s="24" t="s">
        <v>98</v>
      </c>
      <c r="B10" s="50">
        <v>12176</v>
      </c>
      <c r="C10" s="51">
        <v>9578</v>
      </c>
      <c r="D10" s="29"/>
    </row>
    <row r="11" spans="1:4" ht="12.75">
      <c r="A11" s="24" t="s">
        <v>2</v>
      </c>
      <c r="B11" s="22">
        <v>9670</v>
      </c>
      <c r="C11" s="31">
        <v>9941.4</v>
      </c>
      <c r="D11" s="23">
        <f t="shared" si="0"/>
        <v>102.80661840744571</v>
      </c>
    </row>
    <row r="12" spans="1:4" ht="12.75">
      <c r="A12" s="24" t="s">
        <v>3</v>
      </c>
      <c r="B12" s="22">
        <f>B13+B14+B15</f>
        <v>12440</v>
      </c>
      <c r="C12" s="22">
        <f>C13+C14+C15</f>
        <v>9020.2</v>
      </c>
      <c r="D12" s="23">
        <f t="shared" si="0"/>
        <v>72.50964630225081</v>
      </c>
    </row>
    <row r="13" spans="1:4" ht="12.75">
      <c r="A13" s="26" t="s">
        <v>104</v>
      </c>
      <c r="B13" s="22">
        <v>2000</v>
      </c>
      <c r="C13" s="27">
        <v>1002.2</v>
      </c>
      <c r="D13" s="23">
        <f t="shared" si="0"/>
        <v>50.11</v>
      </c>
    </row>
    <row r="14" spans="1:4" ht="12.75">
      <c r="A14" s="26" t="s">
        <v>8</v>
      </c>
      <c r="B14" s="27">
        <v>520</v>
      </c>
      <c r="C14" s="27">
        <v>305.2</v>
      </c>
      <c r="D14" s="23">
        <f t="shared" si="0"/>
        <v>58.692307692307686</v>
      </c>
    </row>
    <row r="15" spans="1:4" ht="12.75">
      <c r="A15" s="26" t="s">
        <v>99</v>
      </c>
      <c r="B15" s="27">
        <v>9920</v>
      </c>
      <c r="C15" s="27">
        <v>7712.8</v>
      </c>
      <c r="D15" s="23">
        <f t="shared" si="0"/>
        <v>77.75</v>
      </c>
    </row>
    <row r="16" spans="1:4" ht="12.75">
      <c r="A16" s="24" t="s">
        <v>19</v>
      </c>
      <c r="B16" s="22">
        <v>2480</v>
      </c>
      <c r="C16" s="32">
        <v>2273.2</v>
      </c>
      <c r="D16" s="23">
        <f t="shared" si="0"/>
        <v>91.66129032258064</v>
      </c>
    </row>
    <row r="17" spans="1:4" ht="33.75">
      <c r="A17" s="24" t="s">
        <v>37</v>
      </c>
      <c r="B17" s="22">
        <v>28632</v>
      </c>
      <c r="C17" s="32">
        <v>25196.8</v>
      </c>
      <c r="D17" s="23">
        <f t="shared" si="0"/>
        <v>88.00223526124616</v>
      </c>
    </row>
    <row r="18" spans="1:4" ht="22.5">
      <c r="A18" s="24" t="s">
        <v>9</v>
      </c>
      <c r="B18" s="22">
        <f>B19</f>
        <v>135</v>
      </c>
      <c r="C18" s="22">
        <f>C19</f>
        <v>220.7</v>
      </c>
      <c r="D18" s="23">
        <f t="shared" si="0"/>
        <v>163.48148148148147</v>
      </c>
    </row>
    <row r="19" spans="1:4" ht="12.75">
      <c r="A19" s="26" t="s">
        <v>10</v>
      </c>
      <c r="B19" s="27">
        <v>135</v>
      </c>
      <c r="C19" s="30">
        <v>220.7</v>
      </c>
      <c r="D19" s="29">
        <f t="shared" si="0"/>
        <v>163.48148148148147</v>
      </c>
    </row>
    <row r="20" spans="1:4" ht="22.5">
      <c r="A20" s="24" t="s">
        <v>11</v>
      </c>
      <c r="B20" s="22">
        <v>2700</v>
      </c>
      <c r="C20" s="32">
        <v>2102.1</v>
      </c>
      <c r="D20" s="23">
        <f t="shared" si="0"/>
        <v>77.85555555555555</v>
      </c>
    </row>
    <row r="21" spans="1:4" ht="22.5">
      <c r="A21" s="24" t="s">
        <v>20</v>
      </c>
      <c r="B21" s="22">
        <v>8520</v>
      </c>
      <c r="C21" s="31">
        <v>8539.5</v>
      </c>
      <c r="D21" s="23" t="s">
        <v>64</v>
      </c>
    </row>
    <row r="22" spans="1:4" ht="12.75">
      <c r="A22" s="24" t="s">
        <v>21</v>
      </c>
      <c r="B22" s="22">
        <v>450</v>
      </c>
      <c r="C22" s="31">
        <v>472.3</v>
      </c>
      <c r="D22" s="23">
        <f>C22/B22*100</f>
        <v>104.95555555555556</v>
      </c>
    </row>
    <row r="23" spans="1:4" ht="12.75">
      <c r="A23" s="24" t="s">
        <v>4</v>
      </c>
      <c r="B23" s="22">
        <v>135</v>
      </c>
      <c r="C23" s="31">
        <v>174.4</v>
      </c>
      <c r="D23" s="23" t="s">
        <v>64</v>
      </c>
    </row>
    <row r="24" spans="1:4" ht="12.75">
      <c r="A24" s="24" t="s">
        <v>16</v>
      </c>
      <c r="B24" s="22">
        <f>B25+B30+B31</f>
        <v>1036830.2999999999</v>
      </c>
      <c r="C24" s="22">
        <f>C25+C30+C31</f>
        <v>758592.7</v>
      </c>
      <c r="D24" s="23">
        <f aca="true" t="shared" si="1" ref="D24:D30">C24/B24*100</f>
        <v>73.16459598065373</v>
      </c>
    </row>
    <row r="25" spans="1:4" ht="36">
      <c r="A25" s="26" t="s">
        <v>22</v>
      </c>
      <c r="B25" s="27">
        <f>B26+B27+B28+B29</f>
        <v>1029134.7999999999</v>
      </c>
      <c r="C25" s="27">
        <f>C26+C27+C28+C29</f>
        <v>758261.2</v>
      </c>
      <c r="D25" s="29">
        <f t="shared" si="1"/>
        <v>73.67948299872864</v>
      </c>
    </row>
    <row r="26" spans="1:4" ht="24">
      <c r="A26" s="26" t="s">
        <v>23</v>
      </c>
      <c r="B26" s="27">
        <v>447870</v>
      </c>
      <c r="C26" s="30">
        <v>376399.2</v>
      </c>
      <c r="D26" s="29">
        <f t="shared" si="1"/>
        <v>84.04206577801594</v>
      </c>
    </row>
    <row r="27" spans="1:4" ht="24">
      <c r="A27" s="26" t="s">
        <v>24</v>
      </c>
      <c r="B27" s="27">
        <v>117811.1</v>
      </c>
      <c r="C27" s="30">
        <v>39998.8</v>
      </c>
      <c r="D27" s="29">
        <f t="shared" si="1"/>
        <v>33.95163953141937</v>
      </c>
    </row>
    <row r="28" spans="1:4" ht="24">
      <c r="A28" s="26" t="s">
        <v>25</v>
      </c>
      <c r="B28" s="27">
        <v>461374.8</v>
      </c>
      <c r="C28" s="30">
        <v>339834.5</v>
      </c>
      <c r="D28" s="29">
        <f t="shared" si="1"/>
        <v>73.6569270796758</v>
      </c>
    </row>
    <row r="29" spans="1:4" ht="12.75">
      <c r="A29" s="26" t="s">
        <v>26</v>
      </c>
      <c r="B29" s="27">
        <v>2078.9</v>
      </c>
      <c r="C29" s="30">
        <v>2028.7</v>
      </c>
      <c r="D29" s="29">
        <f t="shared" si="1"/>
        <v>97.58526143633652</v>
      </c>
    </row>
    <row r="30" spans="1:4" ht="12.75">
      <c r="A30" s="26" t="s">
        <v>66</v>
      </c>
      <c r="B30" s="27">
        <v>7695.5</v>
      </c>
      <c r="C30" s="30">
        <v>1009.3</v>
      </c>
      <c r="D30" s="29">
        <f t="shared" si="1"/>
        <v>13.115457085309595</v>
      </c>
    </row>
    <row r="31" spans="1:4" ht="36">
      <c r="A31" s="26" t="s">
        <v>67</v>
      </c>
      <c r="B31" s="27"/>
      <c r="C31" s="30">
        <v>-677.8</v>
      </c>
      <c r="D31" s="29"/>
    </row>
    <row r="32" spans="1:4" ht="12.75">
      <c r="A32" s="24" t="s">
        <v>27</v>
      </c>
      <c r="B32" s="22">
        <f>B7+B24</f>
        <v>1217550.2999999998</v>
      </c>
      <c r="C32" s="22">
        <f>C7+C24</f>
        <v>907062.7999999999</v>
      </c>
      <c r="D32" s="23">
        <f>C32/B32*100</f>
        <v>74.49900016451066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86564.70000000001</v>
      </c>
      <c r="C34" s="32">
        <f>SUM(C35:C42)</f>
        <v>71900.1</v>
      </c>
      <c r="D34" s="42">
        <f aca="true" t="shared" si="2" ref="D34:D40">C34/B34*100</f>
        <v>83.0593763970764</v>
      </c>
    </row>
    <row r="35" spans="1:4" ht="24">
      <c r="A35" s="26" t="s">
        <v>40</v>
      </c>
      <c r="B35" s="28">
        <v>2036.1</v>
      </c>
      <c r="C35" s="30">
        <v>1740.2</v>
      </c>
      <c r="D35" s="29">
        <f t="shared" si="2"/>
        <v>85.46731496488385</v>
      </c>
    </row>
    <row r="36" spans="1:4" ht="36">
      <c r="A36" s="26" t="s">
        <v>41</v>
      </c>
      <c r="B36" s="28">
        <v>1569.1</v>
      </c>
      <c r="C36" s="30">
        <v>1228</v>
      </c>
      <c r="D36" s="29">
        <f t="shared" si="2"/>
        <v>78.2614237460965</v>
      </c>
    </row>
    <row r="37" spans="1:4" ht="36">
      <c r="A37" s="26" t="s">
        <v>42</v>
      </c>
      <c r="B37" s="28">
        <v>65175</v>
      </c>
      <c r="C37" s="30">
        <v>53574</v>
      </c>
      <c r="D37" s="29">
        <f t="shared" si="2"/>
        <v>82.20023014959725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559.6</v>
      </c>
      <c r="C39" s="30">
        <v>385.3</v>
      </c>
      <c r="D39" s="29">
        <f t="shared" si="2"/>
        <v>68.85275196568978</v>
      </c>
    </row>
    <row r="40" spans="1:4" ht="12.75">
      <c r="A40" s="26" t="s">
        <v>96</v>
      </c>
      <c r="B40" s="28">
        <v>12.5</v>
      </c>
      <c r="C40" s="30">
        <v>12.5</v>
      </c>
      <c r="D40" s="29">
        <f t="shared" si="2"/>
        <v>100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16906.3</v>
      </c>
      <c r="C42" s="30">
        <v>14960.1</v>
      </c>
      <c r="D42" s="29">
        <f aca="true" t="shared" si="3" ref="D42:D67">C42/B42*100</f>
        <v>88.48831500683177</v>
      </c>
    </row>
    <row r="43" spans="1:4" ht="12.75">
      <c r="A43" s="24" t="s">
        <v>33</v>
      </c>
      <c r="B43" s="22">
        <f>B44</f>
        <v>1813.7</v>
      </c>
      <c r="C43" s="22">
        <f>C44</f>
        <v>956.8</v>
      </c>
      <c r="D43" s="23">
        <f t="shared" si="3"/>
        <v>52.75403870540883</v>
      </c>
    </row>
    <row r="44" spans="1:4" ht="12.75">
      <c r="A44" s="26" t="s">
        <v>46</v>
      </c>
      <c r="B44" s="27">
        <v>1813.7</v>
      </c>
      <c r="C44" s="30">
        <v>956.8</v>
      </c>
      <c r="D44" s="23">
        <f t="shared" si="3"/>
        <v>52.75403870540883</v>
      </c>
    </row>
    <row r="45" spans="1:4" ht="22.5">
      <c r="A45" s="24" t="s">
        <v>13</v>
      </c>
      <c r="B45" s="32">
        <f>B46</f>
        <v>5143.4</v>
      </c>
      <c r="C45" s="32">
        <f>C46</f>
        <v>3309.6</v>
      </c>
      <c r="D45" s="23">
        <f t="shared" si="3"/>
        <v>64.34654119842905</v>
      </c>
    </row>
    <row r="46" spans="1:4" ht="24" customHeight="1">
      <c r="A46" s="26" t="s">
        <v>47</v>
      </c>
      <c r="B46" s="28">
        <v>5143.4</v>
      </c>
      <c r="C46" s="30">
        <v>3309.6</v>
      </c>
      <c r="D46" s="29">
        <f t="shared" si="3"/>
        <v>64.34654119842905</v>
      </c>
    </row>
    <row r="47" spans="1:4" ht="12.75">
      <c r="A47" s="24" t="s">
        <v>14</v>
      </c>
      <c r="B47" s="32">
        <f>SUM(B48:B53)</f>
        <v>88286.09999999999</v>
      </c>
      <c r="C47" s="32">
        <f>SUM(C48:C53)</f>
        <v>57184.9</v>
      </c>
      <c r="D47" s="23">
        <f t="shared" si="3"/>
        <v>64.77225746748357</v>
      </c>
    </row>
    <row r="48" spans="1:4" ht="12.75">
      <c r="A48" s="26" t="s">
        <v>103</v>
      </c>
      <c r="B48" s="28">
        <v>0</v>
      </c>
      <c r="C48" s="28">
        <v>0</v>
      </c>
      <c r="D48" s="23"/>
    </row>
    <row r="49" spans="1:4" ht="12.75">
      <c r="A49" s="26" t="s">
        <v>68</v>
      </c>
      <c r="B49" s="28">
        <v>11350</v>
      </c>
      <c r="C49" s="30">
        <v>6063.1</v>
      </c>
      <c r="D49" s="29">
        <f t="shared" si="3"/>
        <v>53.4193832599119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25271.1</v>
      </c>
      <c r="C51" s="30">
        <v>18149.9</v>
      </c>
      <c r="D51" s="29">
        <f t="shared" si="3"/>
        <v>71.8207755103656</v>
      </c>
    </row>
    <row r="52" spans="1:4" ht="12.75">
      <c r="A52" s="26" t="s">
        <v>93</v>
      </c>
      <c r="B52" s="28">
        <v>45002.5</v>
      </c>
      <c r="C52" s="30">
        <v>31972.4</v>
      </c>
      <c r="D52" s="29">
        <f t="shared" si="3"/>
        <v>71.0458307871785</v>
      </c>
    </row>
    <row r="53" spans="1:4" ht="12.75">
      <c r="A53" s="26" t="s">
        <v>50</v>
      </c>
      <c r="B53" s="28">
        <v>6651.2</v>
      </c>
      <c r="C53" s="30">
        <v>988.2</v>
      </c>
      <c r="D53" s="29">
        <f t="shared" si="3"/>
        <v>14.857469328842917</v>
      </c>
    </row>
    <row r="54" spans="1:4" ht="12.75">
      <c r="A54" s="24" t="s">
        <v>5</v>
      </c>
      <c r="B54" s="32">
        <f>SUM(B55:B58)</f>
        <v>176997.9</v>
      </c>
      <c r="C54" s="32">
        <f>SUM(C55:C58)</f>
        <v>86054.1</v>
      </c>
      <c r="D54" s="23">
        <f t="shared" si="3"/>
        <v>48.61871242540166</v>
      </c>
    </row>
    <row r="55" spans="1:4" ht="12.75">
      <c r="A55" s="26" t="s">
        <v>51</v>
      </c>
      <c r="B55" s="28">
        <v>511.9</v>
      </c>
      <c r="C55" s="30">
        <v>299.6</v>
      </c>
      <c r="D55" s="29">
        <f t="shared" si="3"/>
        <v>58.52705606563783</v>
      </c>
    </row>
    <row r="56" spans="1:4" ht="12.75">
      <c r="A56" s="26" t="s">
        <v>52</v>
      </c>
      <c r="B56" s="28">
        <v>138062.7</v>
      </c>
      <c r="C56" s="30">
        <v>60803.1</v>
      </c>
      <c r="D56" s="29">
        <f t="shared" si="3"/>
        <v>44.04020781862153</v>
      </c>
    </row>
    <row r="57" spans="1:4" ht="12.75">
      <c r="A57" s="26" t="s">
        <v>85</v>
      </c>
      <c r="B57" s="28">
        <v>31520.3</v>
      </c>
      <c r="C57" s="30">
        <v>20128.4</v>
      </c>
      <c r="D57" s="29">
        <f t="shared" si="3"/>
        <v>63.85852926526715</v>
      </c>
    </row>
    <row r="58" spans="1:4" ht="12.75">
      <c r="A58" s="26" t="s">
        <v>97</v>
      </c>
      <c r="B58" s="28">
        <v>6903</v>
      </c>
      <c r="C58" s="30">
        <v>4823</v>
      </c>
      <c r="D58" s="29">
        <f t="shared" si="3"/>
        <v>69.86817325800376</v>
      </c>
    </row>
    <row r="59" spans="1:4" ht="12.75">
      <c r="A59" s="24" t="s">
        <v>6</v>
      </c>
      <c r="B59" s="32">
        <f>SUM(B60:B64)</f>
        <v>560097.5</v>
      </c>
      <c r="C59" s="32">
        <f>SUM(C60:C64)</f>
        <v>444533.69999999995</v>
      </c>
      <c r="D59" s="23">
        <f t="shared" si="3"/>
        <v>79.36719946080815</v>
      </c>
    </row>
    <row r="60" spans="1:4" ht="12.75">
      <c r="A60" s="26" t="s">
        <v>53</v>
      </c>
      <c r="B60" s="28">
        <v>168158.7</v>
      </c>
      <c r="C60" s="30">
        <v>132006.6</v>
      </c>
      <c r="D60" s="29">
        <f t="shared" si="3"/>
        <v>78.5012015435419</v>
      </c>
    </row>
    <row r="61" spans="1:4" ht="12.75">
      <c r="A61" s="26" t="s">
        <v>54</v>
      </c>
      <c r="B61" s="28">
        <v>304308.4</v>
      </c>
      <c r="C61" s="30">
        <v>239633.8</v>
      </c>
      <c r="D61" s="29">
        <f t="shared" si="3"/>
        <v>78.7470211141066</v>
      </c>
    </row>
    <row r="62" spans="1:4" ht="12.75">
      <c r="A62" s="26" t="s">
        <v>79</v>
      </c>
      <c r="B62" s="28">
        <v>64393.2</v>
      </c>
      <c r="C62" s="30">
        <v>53504.6</v>
      </c>
      <c r="D62" s="29">
        <f t="shared" si="3"/>
        <v>83.09045054446743</v>
      </c>
    </row>
    <row r="63" spans="1:4" ht="12.75">
      <c r="A63" s="26" t="s">
        <v>55</v>
      </c>
      <c r="B63" s="28">
        <v>556.6</v>
      </c>
      <c r="C63" s="30">
        <v>556.6</v>
      </c>
      <c r="D63" s="29">
        <f t="shared" si="3"/>
        <v>100</v>
      </c>
    </row>
    <row r="64" spans="1:4" ht="12.75">
      <c r="A64" s="26" t="s">
        <v>56</v>
      </c>
      <c r="B64" s="28">
        <v>22680.6</v>
      </c>
      <c r="C64" s="30">
        <v>18832.1</v>
      </c>
      <c r="D64" s="29">
        <f t="shared" si="3"/>
        <v>83.031754010035</v>
      </c>
    </row>
    <row r="65" spans="1:4" ht="12.75">
      <c r="A65" s="24" t="s">
        <v>34</v>
      </c>
      <c r="B65" s="32">
        <f>SUM(B66:B67)</f>
        <v>124433.6</v>
      </c>
      <c r="C65" s="32">
        <f>SUM(C66:C67)</f>
        <v>102340</v>
      </c>
      <c r="D65" s="23">
        <f t="shared" si="3"/>
        <v>82.24466703527021</v>
      </c>
    </row>
    <row r="66" spans="1:4" ht="12.75">
      <c r="A66" s="26" t="s">
        <v>57</v>
      </c>
      <c r="B66" s="28">
        <v>92738.1</v>
      </c>
      <c r="C66" s="30">
        <v>76567.4</v>
      </c>
      <c r="D66" s="29">
        <f t="shared" si="3"/>
        <v>82.56304582474732</v>
      </c>
    </row>
    <row r="67" spans="1:4" ht="12.75">
      <c r="A67" s="26" t="s">
        <v>58</v>
      </c>
      <c r="B67" s="28">
        <v>31695.5</v>
      </c>
      <c r="C67" s="30">
        <v>25772.6</v>
      </c>
      <c r="D67" s="29">
        <f t="shared" si="3"/>
        <v>81.31312015901311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185383.3</v>
      </c>
      <c r="C70" s="32">
        <f>C71+C72+C73+C74+C75</f>
        <v>124844.2</v>
      </c>
      <c r="D70" s="23">
        <f aca="true" t="shared" si="4" ref="D70:D80">C70/B70*100</f>
        <v>67.34382223209965</v>
      </c>
    </row>
    <row r="71" spans="1:4" ht="12.75">
      <c r="A71" s="26" t="s">
        <v>59</v>
      </c>
      <c r="B71" s="28">
        <v>5168.2</v>
      </c>
      <c r="C71" s="30">
        <v>4531.6</v>
      </c>
      <c r="D71" s="29">
        <f t="shared" si="4"/>
        <v>87.6823652335436</v>
      </c>
    </row>
    <row r="72" spans="1:4" ht="12.75">
      <c r="A72" s="26" t="s">
        <v>60</v>
      </c>
      <c r="B72" s="28">
        <v>81489.4</v>
      </c>
      <c r="C72" s="30">
        <v>66381.7</v>
      </c>
      <c r="D72" s="29">
        <f t="shared" si="4"/>
        <v>81.46053351724274</v>
      </c>
    </row>
    <row r="73" spans="1:4" ht="12.75">
      <c r="A73" s="26" t="s">
        <v>61</v>
      </c>
      <c r="B73" s="28">
        <v>14967.5</v>
      </c>
      <c r="C73" s="30">
        <v>7434.9</v>
      </c>
      <c r="D73" s="29">
        <f t="shared" si="4"/>
        <v>49.6736261900785</v>
      </c>
    </row>
    <row r="74" spans="1:4" ht="12.75">
      <c r="A74" s="26" t="s">
        <v>62</v>
      </c>
      <c r="B74" s="28">
        <v>69602.7</v>
      </c>
      <c r="C74" s="30">
        <v>34943.3</v>
      </c>
      <c r="D74" s="29">
        <f t="shared" si="4"/>
        <v>50.20394323783417</v>
      </c>
    </row>
    <row r="75" spans="1:4" ht="12.75">
      <c r="A75" s="26" t="s">
        <v>63</v>
      </c>
      <c r="B75" s="28">
        <v>14155.5</v>
      </c>
      <c r="C75" s="30">
        <v>11552.7</v>
      </c>
      <c r="D75" s="29">
        <f>C75/B75*100</f>
        <v>81.61280067818163</v>
      </c>
    </row>
    <row r="76" spans="1:4" ht="12.75">
      <c r="A76" s="24" t="s">
        <v>35</v>
      </c>
      <c r="B76" s="22">
        <f>B77+B78+B79</f>
        <v>6589</v>
      </c>
      <c r="C76" s="22">
        <f>C77+C78+C79</f>
        <v>5888.700000000001</v>
      </c>
      <c r="D76" s="23">
        <f t="shared" si="4"/>
        <v>89.3716800728487</v>
      </c>
    </row>
    <row r="77" spans="1:4" ht="12.75">
      <c r="A77" s="26" t="s">
        <v>91</v>
      </c>
      <c r="B77" s="27">
        <v>358.6</v>
      </c>
      <c r="C77" s="27">
        <v>343.9</v>
      </c>
      <c r="D77" s="29">
        <f t="shared" si="4"/>
        <v>95.90072504182933</v>
      </c>
    </row>
    <row r="78" spans="1:4" ht="12.75">
      <c r="A78" s="26" t="s">
        <v>108</v>
      </c>
      <c r="B78" s="27">
        <v>2557.5</v>
      </c>
      <c r="C78" s="27">
        <v>2557.5</v>
      </c>
      <c r="D78" s="29">
        <f t="shared" si="4"/>
        <v>100</v>
      </c>
    </row>
    <row r="79" spans="1:4" ht="12.75">
      <c r="A79" s="26" t="s">
        <v>90</v>
      </c>
      <c r="B79" s="27">
        <v>3672.9</v>
      </c>
      <c r="C79" s="27">
        <v>2987.3</v>
      </c>
      <c r="D79" s="29">
        <f t="shared" si="4"/>
        <v>81.3335511448719</v>
      </c>
    </row>
    <row r="80" spans="1:4" ht="12.75">
      <c r="A80" s="24" t="s">
        <v>36</v>
      </c>
      <c r="B80" s="22">
        <v>2941.1</v>
      </c>
      <c r="C80" s="22">
        <v>2414.7</v>
      </c>
      <c r="D80" s="23">
        <f t="shared" si="4"/>
        <v>82.1019346503009</v>
      </c>
    </row>
    <row r="81" spans="1:4" ht="12.75">
      <c r="A81" s="24" t="s">
        <v>28</v>
      </c>
      <c r="B81" s="22">
        <f>B34+B43+B45+B47+B54+B59+B65+B70+B76+B80</f>
        <v>1238250.3</v>
      </c>
      <c r="C81" s="22">
        <f>C34+C43+C45+C47+C54+C59+C65+C68+C70+C76+C80</f>
        <v>899426.7999999998</v>
      </c>
      <c r="D81" s="23">
        <f>C81/B81*100</f>
        <v>72.63691355455353</v>
      </c>
    </row>
    <row r="82" spans="1:4" ht="22.5">
      <c r="A82" s="24" t="s">
        <v>29</v>
      </c>
      <c r="B82" s="49">
        <f>B32-B81</f>
        <v>-20700.000000000233</v>
      </c>
      <c r="C82" s="32">
        <f>C32-C81</f>
        <v>7636.000000000116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92</v>
      </c>
      <c r="D84" s="8"/>
    </row>
    <row r="85" spans="1:4" ht="20.25">
      <c r="A85" s="45" t="s">
        <v>1</v>
      </c>
      <c r="B85" s="43" t="s">
        <v>80</v>
      </c>
      <c r="C85" s="44" t="s">
        <v>32</v>
      </c>
      <c r="D85" s="8"/>
    </row>
    <row r="86" spans="1:4" ht="23.25">
      <c r="A86" s="1" t="s">
        <v>30</v>
      </c>
      <c r="B86" s="6">
        <f>B87+B92</f>
        <v>20700</v>
      </c>
      <c r="C86" s="6">
        <f>C87+C92</f>
        <v>-7636</v>
      </c>
      <c r="D86" s="8"/>
    </row>
    <row r="87" spans="1:4" ht="22.5">
      <c r="A87" s="39" t="s">
        <v>89</v>
      </c>
      <c r="B87" s="47">
        <f>B88</f>
        <v>0</v>
      </c>
      <c r="C87" s="47">
        <f>C88</f>
        <v>0</v>
      </c>
      <c r="D87" s="8"/>
    </row>
    <row r="88" spans="1:4" ht="23.25">
      <c r="A88" s="2" t="s">
        <v>69</v>
      </c>
      <c r="B88" s="3">
        <v>0</v>
      </c>
      <c r="C88" s="3">
        <v>0</v>
      </c>
      <c r="D88" s="16"/>
    </row>
    <row r="89" spans="1:4" ht="34.5">
      <c r="A89" s="2" t="s">
        <v>70</v>
      </c>
      <c r="B89" s="3">
        <v>0</v>
      </c>
      <c r="C89" s="3">
        <v>0</v>
      </c>
      <c r="D89" s="16"/>
    </row>
    <row r="90" spans="1:4" ht="34.5">
      <c r="A90" s="5" t="s">
        <v>71</v>
      </c>
      <c r="B90" s="3">
        <v>0</v>
      </c>
      <c r="C90" s="3">
        <v>0</v>
      </c>
      <c r="D90" s="8"/>
    </row>
    <row r="91" spans="1:4" ht="34.5">
      <c r="A91" s="5" t="s">
        <v>72</v>
      </c>
      <c r="B91" s="3">
        <v>0</v>
      </c>
      <c r="C91" s="3">
        <v>0</v>
      </c>
      <c r="D91" s="16"/>
    </row>
    <row r="92" spans="1:4" ht="12.75">
      <c r="A92" s="48" t="s">
        <v>77</v>
      </c>
      <c r="B92" s="47">
        <f>B93</f>
        <v>20700</v>
      </c>
      <c r="C92" s="47">
        <f>C93</f>
        <v>-7636</v>
      </c>
      <c r="D92" s="16"/>
    </row>
    <row r="93" spans="1:4" ht="23.25">
      <c r="A93" s="5" t="s">
        <v>73</v>
      </c>
      <c r="B93" s="4">
        <f>B94+B98</f>
        <v>20700</v>
      </c>
      <c r="C93" s="4">
        <f>C94+C98</f>
        <v>-7636</v>
      </c>
      <c r="D93" s="16"/>
    </row>
    <row r="94" spans="1:4" ht="12.75">
      <c r="A94" s="5" t="s">
        <v>81</v>
      </c>
      <c r="B94" s="4">
        <v>-1217550.3</v>
      </c>
      <c r="C94" s="7">
        <v>-911084.6</v>
      </c>
      <c r="D94" s="16"/>
    </row>
    <row r="95" spans="1:4" ht="12.75">
      <c r="A95" s="5" t="s">
        <v>82</v>
      </c>
      <c r="B95" s="4">
        <v>-1217550.3</v>
      </c>
      <c r="C95" s="7">
        <v>-911084.6</v>
      </c>
      <c r="D95" s="8"/>
    </row>
    <row r="96" spans="1:4" ht="23.25">
      <c r="A96" s="5" t="s">
        <v>83</v>
      </c>
      <c r="B96" s="4">
        <v>-1217550.3</v>
      </c>
      <c r="C96" s="7">
        <v>-911084.6</v>
      </c>
      <c r="D96" s="46"/>
    </row>
    <row r="97" spans="1:4" ht="23.25">
      <c r="A97" s="5" t="s">
        <v>84</v>
      </c>
      <c r="B97" s="4">
        <v>-1217550.3</v>
      </c>
      <c r="C97" s="7">
        <v>-911084.6</v>
      </c>
      <c r="D97" s="46"/>
    </row>
    <row r="98" spans="1:4" ht="13.5">
      <c r="A98" s="5" t="s">
        <v>74</v>
      </c>
      <c r="B98" s="4">
        <v>1238250.3</v>
      </c>
      <c r="C98" s="7">
        <v>903448.6</v>
      </c>
      <c r="D98" s="46"/>
    </row>
    <row r="99" spans="1:4" ht="13.5">
      <c r="A99" s="5" t="s">
        <v>75</v>
      </c>
      <c r="B99" s="4">
        <v>1238250.3</v>
      </c>
      <c r="C99" s="7">
        <v>903448.6</v>
      </c>
      <c r="D99" s="46"/>
    </row>
    <row r="100" spans="1:4" ht="23.25">
      <c r="A100" s="5" t="s">
        <v>78</v>
      </c>
      <c r="B100" s="4">
        <v>1238250.3</v>
      </c>
      <c r="C100" s="7">
        <v>903448.6</v>
      </c>
      <c r="D100" s="46"/>
    </row>
    <row r="101" spans="1:4" ht="23.25">
      <c r="A101" s="5" t="s">
        <v>76</v>
      </c>
      <c r="B101" s="4">
        <v>1238250.3</v>
      </c>
      <c r="C101" s="7">
        <v>903448.6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36">
      <selection activeCell="A51" sqref="A51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113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180720</v>
      </c>
      <c r="C7" s="22">
        <f>C8+C11+C12+C16+C17+C18+C20+C21+C22+C23+C10</f>
        <v>166266.6</v>
      </c>
      <c r="D7" s="23">
        <f aca="true" t="shared" si="0" ref="D7:D20">C7/B7*100</f>
        <v>92.00232403718461</v>
      </c>
    </row>
    <row r="8" spans="1:4" ht="12.75">
      <c r="A8" s="24" t="s">
        <v>15</v>
      </c>
      <c r="B8" s="25">
        <f>B9</f>
        <v>103382</v>
      </c>
      <c r="C8" s="25">
        <f>C9</f>
        <v>89438.3</v>
      </c>
      <c r="D8" s="23">
        <f t="shared" si="0"/>
        <v>86.51244897564374</v>
      </c>
    </row>
    <row r="9" spans="1:4" ht="12.75">
      <c r="A9" s="26" t="s">
        <v>0</v>
      </c>
      <c r="B9" s="27">
        <v>103382</v>
      </c>
      <c r="C9" s="28">
        <v>89438.3</v>
      </c>
      <c r="D9" s="29">
        <f t="shared" si="0"/>
        <v>86.51244897564374</v>
      </c>
    </row>
    <row r="10" spans="1:4" ht="12.75">
      <c r="A10" s="24" t="s">
        <v>98</v>
      </c>
      <c r="B10" s="50">
        <v>12176</v>
      </c>
      <c r="C10" s="51">
        <v>10559.6</v>
      </c>
      <c r="D10" s="29"/>
    </row>
    <row r="11" spans="1:4" ht="12.75">
      <c r="A11" s="24" t="s">
        <v>2</v>
      </c>
      <c r="B11" s="22">
        <v>9670</v>
      </c>
      <c r="C11" s="31">
        <v>10247.2</v>
      </c>
      <c r="D11" s="23">
        <f t="shared" si="0"/>
        <v>105.96897621509824</v>
      </c>
    </row>
    <row r="12" spans="1:4" ht="12.75">
      <c r="A12" s="24" t="s">
        <v>3</v>
      </c>
      <c r="B12" s="22">
        <f>B13+B14+B15</f>
        <v>12440</v>
      </c>
      <c r="C12" s="22">
        <f>C13+C14+C15</f>
        <v>12033</v>
      </c>
      <c r="D12" s="23">
        <f t="shared" si="0"/>
        <v>96.7282958199357</v>
      </c>
    </row>
    <row r="13" spans="1:4" ht="12.75">
      <c r="A13" s="26" t="s">
        <v>104</v>
      </c>
      <c r="B13" s="22">
        <v>2000</v>
      </c>
      <c r="C13" s="27">
        <v>1611.1</v>
      </c>
      <c r="D13" s="23">
        <f t="shared" si="0"/>
        <v>80.55499999999999</v>
      </c>
    </row>
    <row r="14" spans="1:4" ht="12.75">
      <c r="A14" s="26" t="s">
        <v>8</v>
      </c>
      <c r="B14" s="27">
        <v>520</v>
      </c>
      <c r="C14" s="27">
        <v>447.4</v>
      </c>
      <c r="D14" s="23">
        <f t="shared" si="0"/>
        <v>86.03846153846153</v>
      </c>
    </row>
    <row r="15" spans="1:4" ht="12.75">
      <c r="A15" s="26" t="s">
        <v>99</v>
      </c>
      <c r="B15" s="27">
        <v>9920</v>
      </c>
      <c r="C15" s="27">
        <v>9974.5</v>
      </c>
      <c r="D15" s="23">
        <f t="shared" si="0"/>
        <v>100.54939516129033</v>
      </c>
    </row>
    <row r="16" spans="1:4" ht="12.75">
      <c r="A16" s="24" t="s">
        <v>19</v>
      </c>
      <c r="B16" s="22">
        <v>2480</v>
      </c>
      <c r="C16" s="32">
        <v>2455</v>
      </c>
      <c r="D16" s="23">
        <f t="shared" si="0"/>
        <v>98.99193548387096</v>
      </c>
    </row>
    <row r="17" spans="1:4" ht="33.75">
      <c r="A17" s="24" t="s">
        <v>37</v>
      </c>
      <c r="B17" s="22">
        <v>28632</v>
      </c>
      <c r="C17" s="32">
        <v>27683.9</v>
      </c>
      <c r="D17" s="23">
        <f t="shared" si="0"/>
        <v>96.68867001955854</v>
      </c>
    </row>
    <row r="18" spans="1:4" ht="22.5">
      <c r="A18" s="24" t="s">
        <v>9</v>
      </c>
      <c r="B18" s="22">
        <f>B19</f>
        <v>135</v>
      </c>
      <c r="C18" s="22">
        <f>C19</f>
        <v>226.6</v>
      </c>
      <c r="D18" s="23">
        <f t="shared" si="0"/>
        <v>167.85185185185185</v>
      </c>
    </row>
    <row r="19" spans="1:4" ht="12.75">
      <c r="A19" s="26" t="s">
        <v>10</v>
      </c>
      <c r="B19" s="27">
        <v>135</v>
      </c>
      <c r="C19" s="30">
        <v>226.6</v>
      </c>
      <c r="D19" s="29">
        <f t="shared" si="0"/>
        <v>167.85185185185185</v>
      </c>
    </row>
    <row r="20" spans="1:4" ht="22.5">
      <c r="A20" s="24" t="s">
        <v>11</v>
      </c>
      <c r="B20" s="22">
        <v>2700</v>
      </c>
      <c r="C20" s="32">
        <v>2389.8</v>
      </c>
      <c r="D20" s="23">
        <f t="shared" si="0"/>
        <v>88.51111111111112</v>
      </c>
    </row>
    <row r="21" spans="1:4" ht="22.5">
      <c r="A21" s="24" t="s">
        <v>20</v>
      </c>
      <c r="B21" s="22">
        <v>8520</v>
      </c>
      <c r="C21" s="31">
        <v>10588.1</v>
      </c>
      <c r="D21" s="23" t="s">
        <v>64</v>
      </c>
    </row>
    <row r="22" spans="1:4" ht="12.75">
      <c r="A22" s="24" t="s">
        <v>21</v>
      </c>
      <c r="B22" s="22">
        <v>450</v>
      </c>
      <c r="C22" s="31">
        <v>492.7</v>
      </c>
      <c r="D22" s="23">
        <f>C22/B22*100</f>
        <v>109.48888888888888</v>
      </c>
    </row>
    <row r="23" spans="1:4" ht="12.75">
      <c r="A23" s="24" t="s">
        <v>4</v>
      </c>
      <c r="B23" s="22">
        <v>135</v>
      </c>
      <c r="C23" s="31">
        <v>152.4</v>
      </c>
      <c r="D23" s="23" t="s">
        <v>64</v>
      </c>
    </row>
    <row r="24" spans="1:4" ht="12.75">
      <c r="A24" s="24" t="s">
        <v>16</v>
      </c>
      <c r="B24" s="22">
        <f>B25+B30+B31</f>
        <v>1054135.2999999998</v>
      </c>
      <c r="C24" s="22">
        <f>C25+C30+C31</f>
        <v>837675.3</v>
      </c>
      <c r="D24" s="23">
        <f aca="true" t="shared" si="1" ref="D24:D30">C24/B24*100</f>
        <v>79.46563406044747</v>
      </c>
    </row>
    <row r="25" spans="1:4" ht="36">
      <c r="A25" s="26" t="s">
        <v>22</v>
      </c>
      <c r="B25" s="27">
        <f>B26+B27+B28+B29</f>
        <v>1046439.7999999999</v>
      </c>
      <c r="C25" s="27">
        <f>C26+C27+C28+C29</f>
        <v>837343.8</v>
      </c>
      <c r="D25" s="29">
        <f t="shared" si="1"/>
        <v>80.01834410350219</v>
      </c>
    </row>
    <row r="26" spans="1:4" ht="24">
      <c r="A26" s="26" t="s">
        <v>23</v>
      </c>
      <c r="B26" s="27">
        <v>447870</v>
      </c>
      <c r="C26" s="30">
        <v>412032.2</v>
      </c>
      <c r="D26" s="29">
        <f t="shared" si="1"/>
        <v>91.99816911157257</v>
      </c>
    </row>
    <row r="27" spans="1:4" ht="24">
      <c r="A27" s="26" t="s">
        <v>24</v>
      </c>
      <c r="B27" s="27">
        <v>117811.1</v>
      </c>
      <c r="C27" s="30">
        <v>48908.8</v>
      </c>
      <c r="D27" s="29">
        <f t="shared" si="1"/>
        <v>41.51459412568086</v>
      </c>
    </row>
    <row r="28" spans="1:4" ht="24">
      <c r="A28" s="26" t="s">
        <v>25</v>
      </c>
      <c r="B28" s="27">
        <v>478679.8</v>
      </c>
      <c r="C28" s="30">
        <v>374374</v>
      </c>
      <c r="D28" s="29">
        <f t="shared" si="1"/>
        <v>78.20969257528728</v>
      </c>
    </row>
    <row r="29" spans="1:4" ht="12.75">
      <c r="A29" s="26" t="s">
        <v>26</v>
      </c>
      <c r="B29" s="27">
        <v>2078.9</v>
      </c>
      <c r="C29" s="30">
        <v>2028.8</v>
      </c>
      <c r="D29" s="29">
        <f t="shared" si="1"/>
        <v>97.59007167251912</v>
      </c>
    </row>
    <row r="30" spans="1:4" ht="12.75">
      <c r="A30" s="26" t="s">
        <v>66</v>
      </c>
      <c r="B30" s="27">
        <v>7695.5</v>
      </c>
      <c r="C30" s="30">
        <v>1009.3</v>
      </c>
      <c r="D30" s="29">
        <f t="shared" si="1"/>
        <v>13.115457085309595</v>
      </c>
    </row>
    <row r="31" spans="1:4" ht="36">
      <c r="A31" s="26" t="s">
        <v>67</v>
      </c>
      <c r="B31" s="27"/>
      <c r="C31" s="30">
        <v>-677.8</v>
      </c>
      <c r="D31" s="29"/>
    </row>
    <row r="32" spans="1:4" ht="12.75">
      <c r="A32" s="24" t="s">
        <v>27</v>
      </c>
      <c r="B32" s="22">
        <f>B7+B24</f>
        <v>1234855.2999999998</v>
      </c>
      <c r="C32" s="22">
        <f>C7+C24</f>
        <v>1003941.9</v>
      </c>
      <c r="D32" s="23">
        <f>C32/B32*100</f>
        <v>81.3003677434919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86608.80000000002</v>
      </c>
      <c r="C34" s="32">
        <f>SUM(C35:C42)</f>
        <v>78703.7</v>
      </c>
      <c r="D34" s="42">
        <f aca="true" t="shared" si="2" ref="D34:D40">C34/B34*100</f>
        <v>90.87263649883151</v>
      </c>
    </row>
    <row r="35" spans="1:4" ht="24">
      <c r="A35" s="26" t="s">
        <v>40</v>
      </c>
      <c r="B35" s="28">
        <v>2036.1</v>
      </c>
      <c r="C35" s="30">
        <v>1953.3</v>
      </c>
      <c r="D35" s="29">
        <f t="shared" si="2"/>
        <v>95.93340209223516</v>
      </c>
    </row>
    <row r="36" spans="1:4" ht="36">
      <c r="A36" s="26" t="s">
        <v>41</v>
      </c>
      <c r="B36" s="28">
        <v>1569.1</v>
      </c>
      <c r="C36" s="30">
        <v>1417.8</v>
      </c>
      <c r="D36" s="29">
        <f t="shared" si="2"/>
        <v>90.35752979414951</v>
      </c>
    </row>
    <row r="37" spans="1:4" ht="36">
      <c r="A37" s="26" t="s">
        <v>42</v>
      </c>
      <c r="B37" s="28">
        <v>65140</v>
      </c>
      <c r="C37" s="30">
        <v>59057</v>
      </c>
      <c r="D37" s="29">
        <f t="shared" si="2"/>
        <v>90.66165182683451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559.6</v>
      </c>
      <c r="C39" s="30">
        <v>459.5</v>
      </c>
      <c r="D39" s="29">
        <f t="shared" si="2"/>
        <v>82.11222301644031</v>
      </c>
    </row>
    <row r="40" spans="1:4" ht="12.75">
      <c r="A40" s="26" t="s">
        <v>96</v>
      </c>
      <c r="B40" s="28">
        <v>12.5</v>
      </c>
      <c r="C40" s="30">
        <v>12.5</v>
      </c>
      <c r="D40" s="29">
        <f t="shared" si="2"/>
        <v>100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16985.4</v>
      </c>
      <c r="C42" s="30">
        <v>15803.6</v>
      </c>
      <c r="D42" s="29">
        <f aca="true" t="shared" si="3" ref="D42:D67">C42/B42*100</f>
        <v>93.04225982314223</v>
      </c>
    </row>
    <row r="43" spans="1:4" ht="12.75">
      <c r="A43" s="24" t="s">
        <v>33</v>
      </c>
      <c r="B43" s="22">
        <f>B44</f>
        <v>1813.7</v>
      </c>
      <c r="C43" s="22">
        <f>C44</f>
        <v>1035.4</v>
      </c>
      <c r="D43" s="23">
        <f t="shared" si="3"/>
        <v>57.08772123283895</v>
      </c>
    </row>
    <row r="44" spans="1:4" ht="12.75">
      <c r="A44" s="26" t="s">
        <v>46</v>
      </c>
      <c r="B44" s="27">
        <v>1813.7</v>
      </c>
      <c r="C44" s="30">
        <v>1035.4</v>
      </c>
      <c r="D44" s="23">
        <f t="shared" si="3"/>
        <v>57.08772123283895</v>
      </c>
    </row>
    <row r="45" spans="1:4" ht="22.5">
      <c r="A45" s="24" t="s">
        <v>13</v>
      </c>
      <c r="B45" s="32">
        <f>B46</f>
        <v>4856.7</v>
      </c>
      <c r="C45" s="32">
        <f>C46</f>
        <v>3605.6</v>
      </c>
      <c r="D45" s="23">
        <f t="shared" si="3"/>
        <v>74.23971009121419</v>
      </c>
    </row>
    <row r="46" spans="1:4" ht="25.5" customHeight="1">
      <c r="A46" s="26" t="s">
        <v>47</v>
      </c>
      <c r="B46" s="28">
        <v>4856.7</v>
      </c>
      <c r="C46" s="30">
        <v>3605.6</v>
      </c>
      <c r="D46" s="29">
        <f t="shared" si="3"/>
        <v>74.23971009121419</v>
      </c>
    </row>
    <row r="47" spans="1:4" ht="12.75">
      <c r="A47" s="24" t="s">
        <v>14</v>
      </c>
      <c r="B47" s="32">
        <f>SUM(B48:B53)</f>
        <v>88010.09999999999</v>
      </c>
      <c r="C47" s="32">
        <f>SUM(C48:C53)</f>
        <v>67648.1</v>
      </c>
      <c r="D47" s="23">
        <f t="shared" si="3"/>
        <v>76.86401901599932</v>
      </c>
    </row>
    <row r="48" spans="1:4" ht="12.75">
      <c r="A48" s="26" t="s">
        <v>103</v>
      </c>
      <c r="B48" s="28">
        <v>0</v>
      </c>
      <c r="C48" s="28">
        <v>0</v>
      </c>
      <c r="D48" s="23"/>
    </row>
    <row r="49" spans="1:4" ht="12.75">
      <c r="A49" s="26" t="s">
        <v>68</v>
      </c>
      <c r="B49" s="28">
        <v>11350</v>
      </c>
      <c r="C49" s="30">
        <v>8298.1</v>
      </c>
      <c r="D49" s="29">
        <f t="shared" si="3"/>
        <v>73.11101321585903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25231.9</v>
      </c>
      <c r="C51" s="30">
        <v>20363</v>
      </c>
      <c r="D51" s="29">
        <f t="shared" si="3"/>
        <v>80.70339530514943</v>
      </c>
    </row>
    <row r="52" spans="1:4" ht="12.75">
      <c r="A52" s="26" t="s">
        <v>93</v>
      </c>
      <c r="B52" s="28">
        <v>44775.7</v>
      </c>
      <c r="C52" s="30">
        <v>35908.7</v>
      </c>
      <c r="D52" s="29">
        <f t="shared" si="3"/>
        <v>80.19684784380814</v>
      </c>
    </row>
    <row r="53" spans="1:4" ht="12.75">
      <c r="A53" s="26" t="s">
        <v>50</v>
      </c>
      <c r="B53" s="28">
        <v>6641.2</v>
      </c>
      <c r="C53" s="30">
        <v>3067</v>
      </c>
      <c r="D53" s="29">
        <f t="shared" si="3"/>
        <v>46.18141299765103</v>
      </c>
    </row>
    <row r="54" spans="1:4" ht="12.75">
      <c r="A54" s="24" t="s">
        <v>5</v>
      </c>
      <c r="B54" s="32">
        <f>SUM(B55:B58)</f>
        <v>176674.59999999998</v>
      </c>
      <c r="C54" s="32">
        <f>SUM(C55:C58)</f>
        <v>101870.70000000001</v>
      </c>
      <c r="D54" s="23">
        <f t="shared" si="3"/>
        <v>57.66007111378774</v>
      </c>
    </row>
    <row r="55" spans="1:4" ht="12.75">
      <c r="A55" s="26" t="s">
        <v>51</v>
      </c>
      <c r="B55" s="28">
        <v>511.9</v>
      </c>
      <c r="C55" s="30">
        <v>299.6</v>
      </c>
      <c r="D55" s="29">
        <f t="shared" si="3"/>
        <v>58.52705606563783</v>
      </c>
    </row>
    <row r="56" spans="1:4" ht="12.75">
      <c r="A56" s="26" t="s">
        <v>52</v>
      </c>
      <c r="B56" s="28">
        <v>137225.8</v>
      </c>
      <c r="C56" s="30">
        <v>69153.8</v>
      </c>
      <c r="D56" s="29">
        <f t="shared" si="3"/>
        <v>50.39416786056267</v>
      </c>
    </row>
    <row r="57" spans="1:4" ht="12.75">
      <c r="A57" s="26" t="s">
        <v>85</v>
      </c>
      <c r="B57" s="28">
        <v>32033.9</v>
      </c>
      <c r="C57" s="30">
        <v>26674.4</v>
      </c>
      <c r="D57" s="29">
        <f t="shared" si="3"/>
        <v>83.26928659950865</v>
      </c>
    </row>
    <row r="58" spans="1:4" ht="12.75">
      <c r="A58" s="26" t="s">
        <v>97</v>
      </c>
      <c r="B58" s="28">
        <v>6903</v>
      </c>
      <c r="C58" s="30">
        <v>5742.9</v>
      </c>
      <c r="D58" s="29">
        <f t="shared" si="3"/>
        <v>83.19426336375489</v>
      </c>
    </row>
    <row r="59" spans="1:4" ht="12.75">
      <c r="A59" s="24" t="s">
        <v>6</v>
      </c>
      <c r="B59" s="32">
        <f>SUM(B60:B64)</f>
        <v>560328.3</v>
      </c>
      <c r="C59" s="32">
        <f>SUM(C60:C64)</f>
        <v>491237.19999999995</v>
      </c>
      <c r="D59" s="23">
        <f t="shared" si="3"/>
        <v>87.66953230811293</v>
      </c>
    </row>
    <row r="60" spans="1:4" ht="12.75">
      <c r="A60" s="26" t="s">
        <v>53</v>
      </c>
      <c r="B60" s="28">
        <v>168417.1</v>
      </c>
      <c r="C60" s="30">
        <v>145309.3</v>
      </c>
      <c r="D60" s="29">
        <f t="shared" si="3"/>
        <v>86.27942174517908</v>
      </c>
    </row>
    <row r="61" spans="1:4" ht="12.75">
      <c r="A61" s="26" t="s">
        <v>54</v>
      </c>
      <c r="B61" s="28">
        <v>304020.7</v>
      </c>
      <c r="C61" s="30">
        <v>265340.7</v>
      </c>
      <c r="D61" s="29">
        <f t="shared" si="3"/>
        <v>87.2771821129285</v>
      </c>
    </row>
    <row r="62" spans="1:4" ht="12.75">
      <c r="A62" s="26" t="s">
        <v>79</v>
      </c>
      <c r="B62" s="28">
        <v>64628.4</v>
      </c>
      <c r="C62" s="30">
        <v>59357.6</v>
      </c>
      <c r="D62" s="29">
        <f t="shared" si="3"/>
        <v>91.84445228413514</v>
      </c>
    </row>
    <row r="63" spans="1:4" ht="12.75">
      <c r="A63" s="26" t="s">
        <v>55</v>
      </c>
      <c r="B63" s="28">
        <v>556.6</v>
      </c>
      <c r="C63" s="30">
        <v>556.6</v>
      </c>
      <c r="D63" s="29">
        <f t="shared" si="3"/>
        <v>100</v>
      </c>
    </row>
    <row r="64" spans="1:4" ht="12.75">
      <c r="A64" s="26" t="s">
        <v>56</v>
      </c>
      <c r="B64" s="28">
        <v>22705.5</v>
      </c>
      <c r="C64" s="30">
        <v>20673</v>
      </c>
      <c r="D64" s="29">
        <f t="shared" si="3"/>
        <v>91.04842439056617</v>
      </c>
    </row>
    <row r="65" spans="1:4" ht="12.75">
      <c r="A65" s="24" t="s">
        <v>34</v>
      </c>
      <c r="B65" s="32">
        <f>SUM(B66:B67)</f>
        <v>124202.9</v>
      </c>
      <c r="C65" s="32">
        <f>SUM(C66:C67)</f>
        <v>113635.2</v>
      </c>
      <c r="D65" s="23">
        <f t="shared" si="3"/>
        <v>91.49158352985317</v>
      </c>
    </row>
    <row r="66" spans="1:4" ht="12.75">
      <c r="A66" s="26" t="s">
        <v>57</v>
      </c>
      <c r="B66" s="28">
        <v>92507.3</v>
      </c>
      <c r="C66" s="30">
        <v>85099</v>
      </c>
      <c r="D66" s="29">
        <f t="shared" si="3"/>
        <v>91.99165903663818</v>
      </c>
    </row>
    <row r="67" spans="1:4" ht="12.75">
      <c r="A67" s="26" t="s">
        <v>58</v>
      </c>
      <c r="B67" s="28">
        <v>31695.6</v>
      </c>
      <c r="C67" s="30">
        <v>28536.2</v>
      </c>
      <c r="D67" s="29">
        <f t="shared" si="3"/>
        <v>90.03205492244982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203530.09999999998</v>
      </c>
      <c r="C70" s="32">
        <f>C71+C72+C73+C74+C75</f>
        <v>134753.30000000002</v>
      </c>
      <c r="D70" s="23">
        <f aca="true" t="shared" si="4" ref="D70:D80">C70/B70*100</f>
        <v>66.208044903432</v>
      </c>
    </row>
    <row r="71" spans="1:4" ht="12.75">
      <c r="A71" s="26" t="s">
        <v>59</v>
      </c>
      <c r="B71" s="28">
        <v>5168.2</v>
      </c>
      <c r="C71" s="30">
        <v>4531.6</v>
      </c>
      <c r="D71" s="29">
        <f t="shared" si="4"/>
        <v>87.6823652335436</v>
      </c>
    </row>
    <row r="72" spans="1:4" ht="12.75">
      <c r="A72" s="26" t="s">
        <v>60</v>
      </c>
      <c r="B72" s="28">
        <v>81489.4</v>
      </c>
      <c r="C72" s="30">
        <v>73380.6</v>
      </c>
      <c r="D72" s="29">
        <f t="shared" si="4"/>
        <v>90.04925794029654</v>
      </c>
    </row>
    <row r="73" spans="1:4" ht="12.75">
      <c r="A73" s="26" t="s">
        <v>61</v>
      </c>
      <c r="B73" s="28">
        <v>16408.7</v>
      </c>
      <c r="C73" s="30">
        <v>7498.5</v>
      </c>
      <c r="D73" s="29">
        <f t="shared" si="4"/>
        <v>45.69831857490234</v>
      </c>
    </row>
    <row r="74" spans="1:4" ht="12.75">
      <c r="A74" s="26" t="s">
        <v>62</v>
      </c>
      <c r="B74" s="28">
        <v>86303.3</v>
      </c>
      <c r="C74" s="30">
        <v>36813.8</v>
      </c>
      <c r="D74" s="29">
        <f t="shared" si="4"/>
        <v>42.65630630578437</v>
      </c>
    </row>
    <row r="75" spans="1:4" ht="12.75">
      <c r="A75" s="26" t="s">
        <v>63</v>
      </c>
      <c r="B75" s="28">
        <v>14160.5</v>
      </c>
      <c r="C75" s="30">
        <v>12528.8</v>
      </c>
      <c r="D75" s="29">
        <f>C75/B75*100</f>
        <v>88.47710179725293</v>
      </c>
    </row>
    <row r="76" spans="1:4" ht="12.75">
      <c r="A76" s="24" t="s">
        <v>35</v>
      </c>
      <c r="B76" s="22">
        <f>B77+B78+B79</f>
        <v>6589</v>
      </c>
      <c r="C76" s="22">
        <f>C77+C78+C79</f>
        <v>6329.8</v>
      </c>
      <c r="D76" s="23">
        <f t="shared" si="4"/>
        <v>96.06617089087874</v>
      </c>
    </row>
    <row r="77" spans="1:4" ht="12.75">
      <c r="A77" s="26" t="s">
        <v>91</v>
      </c>
      <c r="B77" s="27">
        <v>358.6</v>
      </c>
      <c r="C77" s="27">
        <v>343.9</v>
      </c>
      <c r="D77" s="29">
        <f t="shared" si="4"/>
        <v>95.90072504182933</v>
      </c>
    </row>
    <row r="78" spans="1:4" ht="12.75">
      <c r="A78" s="26" t="s">
        <v>108</v>
      </c>
      <c r="B78" s="27">
        <v>2557.5</v>
      </c>
      <c r="C78" s="27">
        <v>2557.5</v>
      </c>
      <c r="D78" s="29">
        <f t="shared" si="4"/>
        <v>100</v>
      </c>
    </row>
    <row r="79" spans="1:4" ht="12.75">
      <c r="A79" s="26" t="s">
        <v>90</v>
      </c>
      <c r="B79" s="27">
        <v>3672.9</v>
      </c>
      <c r="C79" s="27">
        <v>3428.4</v>
      </c>
      <c r="D79" s="29">
        <f t="shared" si="4"/>
        <v>93.34313485256881</v>
      </c>
    </row>
    <row r="80" spans="1:4" ht="12.75">
      <c r="A80" s="24" t="s">
        <v>36</v>
      </c>
      <c r="B80" s="22">
        <v>2941.1</v>
      </c>
      <c r="C80" s="22">
        <v>2673.1</v>
      </c>
      <c r="D80" s="23">
        <f t="shared" si="4"/>
        <v>90.88776308184012</v>
      </c>
    </row>
    <row r="81" spans="1:4" ht="12.75">
      <c r="A81" s="24" t="s">
        <v>28</v>
      </c>
      <c r="B81" s="22">
        <f>B34+B43+B45+B47+B54+B59+B65+B70+B76+B80</f>
        <v>1255555.3</v>
      </c>
      <c r="C81" s="52">
        <f>C34+C43+C45+C47+C54+C59+C65+C68+C70+C76+C80</f>
        <v>1001492.1</v>
      </c>
      <c r="D81" s="23">
        <f>C81/B81*100</f>
        <v>79.76487375745216</v>
      </c>
    </row>
    <row r="82" spans="1:4" ht="22.5">
      <c r="A82" s="24" t="s">
        <v>29</v>
      </c>
      <c r="B82" s="49">
        <f>B32-B81</f>
        <v>-20700.000000000233</v>
      </c>
      <c r="C82" s="32">
        <f>C32-C81</f>
        <v>2449.8000000000466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92</v>
      </c>
      <c r="D84" s="8"/>
    </row>
    <row r="85" spans="1:4" ht="20.25">
      <c r="A85" s="45" t="s">
        <v>1</v>
      </c>
      <c r="B85" s="43" t="s">
        <v>80</v>
      </c>
      <c r="C85" s="44" t="s">
        <v>32</v>
      </c>
      <c r="D85" s="8"/>
    </row>
    <row r="86" spans="1:4" ht="23.25">
      <c r="A86" s="1" t="s">
        <v>30</v>
      </c>
      <c r="B86" s="6">
        <f>B87+B92</f>
        <v>20700</v>
      </c>
      <c r="C86" s="6">
        <f>C87+C92</f>
        <v>-2449.8000000000466</v>
      </c>
      <c r="D86" s="8"/>
    </row>
    <row r="87" spans="1:4" ht="22.5">
      <c r="A87" s="39" t="s">
        <v>89</v>
      </c>
      <c r="B87" s="47">
        <f>B88</f>
        <v>0</v>
      </c>
      <c r="C87" s="47">
        <f>C88</f>
        <v>0</v>
      </c>
      <c r="D87" s="8"/>
    </row>
    <row r="88" spans="1:4" ht="23.25">
      <c r="A88" s="2" t="s">
        <v>69</v>
      </c>
      <c r="B88" s="3">
        <v>0</v>
      </c>
      <c r="C88" s="3">
        <v>0</v>
      </c>
      <c r="D88" s="16"/>
    </row>
    <row r="89" spans="1:4" ht="34.5">
      <c r="A89" s="2" t="s">
        <v>70</v>
      </c>
      <c r="B89" s="3">
        <v>0</v>
      </c>
      <c r="C89" s="3">
        <v>0</v>
      </c>
      <c r="D89" s="16"/>
    </row>
    <row r="90" spans="1:4" ht="34.5">
      <c r="A90" s="5" t="s">
        <v>71</v>
      </c>
      <c r="B90" s="3">
        <v>0</v>
      </c>
      <c r="C90" s="3">
        <v>0</v>
      </c>
      <c r="D90" s="8"/>
    </row>
    <row r="91" spans="1:4" ht="34.5">
      <c r="A91" s="5" t="s">
        <v>72</v>
      </c>
      <c r="B91" s="3">
        <v>0</v>
      </c>
      <c r="C91" s="3">
        <v>0</v>
      </c>
      <c r="D91" s="16"/>
    </row>
    <row r="92" spans="1:4" ht="12.75">
      <c r="A92" s="48" t="s">
        <v>77</v>
      </c>
      <c r="B92" s="47">
        <f>B93</f>
        <v>20700</v>
      </c>
      <c r="C92" s="47">
        <f>C93</f>
        <v>-2449.8000000000466</v>
      </c>
      <c r="D92" s="16"/>
    </row>
    <row r="93" spans="1:4" ht="23.25">
      <c r="A93" s="5" t="s">
        <v>73</v>
      </c>
      <c r="B93" s="4">
        <f>B94+B98</f>
        <v>20700</v>
      </c>
      <c r="C93" s="4">
        <f>C94+C98</f>
        <v>-2449.8000000000466</v>
      </c>
      <c r="D93" s="16"/>
    </row>
    <row r="94" spans="1:4" ht="12.75">
      <c r="A94" s="5" t="s">
        <v>81</v>
      </c>
      <c r="B94" s="4">
        <v>-1234855.3</v>
      </c>
      <c r="C94" s="7">
        <v>-1008294.5</v>
      </c>
      <c r="D94" s="16"/>
    </row>
    <row r="95" spans="1:4" ht="12.75">
      <c r="A95" s="5" t="s">
        <v>82</v>
      </c>
      <c r="B95" s="4">
        <v>-1234855.3</v>
      </c>
      <c r="C95" s="7">
        <v>-1008294.5</v>
      </c>
      <c r="D95" s="8"/>
    </row>
    <row r="96" spans="1:4" ht="23.25">
      <c r="A96" s="5" t="s">
        <v>83</v>
      </c>
      <c r="B96" s="4">
        <v>-1234855.3</v>
      </c>
      <c r="C96" s="7">
        <v>-1008294.5</v>
      </c>
      <c r="D96" s="46"/>
    </row>
    <row r="97" spans="1:4" ht="23.25">
      <c r="A97" s="5" t="s">
        <v>84</v>
      </c>
      <c r="B97" s="4">
        <v>-1234855.3</v>
      </c>
      <c r="C97" s="7">
        <v>-1008294.5</v>
      </c>
      <c r="D97" s="46"/>
    </row>
    <row r="98" spans="1:4" ht="13.5">
      <c r="A98" s="5" t="s">
        <v>74</v>
      </c>
      <c r="B98" s="4">
        <v>1255555.3</v>
      </c>
      <c r="C98" s="7">
        <v>1005844.7</v>
      </c>
      <c r="D98" s="46"/>
    </row>
    <row r="99" spans="1:4" ht="13.5">
      <c r="A99" s="5" t="s">
        <v>75</v>
      </c>
      <c r="B99" s="4">
        <v>1255555.3</v>
      </c>
      <c r="C99" s="7">
        <v>1005844.7</v>
      </c>
      <c r="D99" s="46"/>
    </row>
    <row r="100" spans="1:4" ht="23.25">
      <c r="A100" s="5" t="s">
        <v>78</v>
      </c>
      <c r="B100" s="4">
        <v>1255555.3</v>
      </c>
      <c r="C100" s="7">
        <v>1005844.7</v>
      </c>
      <c r="D100" s="46"/>
    </row>
    <row r="101" spans="1:4" ht="23.25">
      <c r="A101" s="5" t="s">
        <v>76</v>
      </c>
      <c r="B101" s="4">
        <v>1255555.3</v>
      </c>
      <c r="C101" s="7">
        <v>1005844.7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114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187425</v>
      </c>
      <c r="C7" s="22">
        <f>C8+C11+C12+C16+C17+C18+C20+C21+C22+C23+C10</f>
        <v>188048.9</v>
      </c>
      <c r="D7" s="23">
        <f aca="true" t="shared" si="0" ref="D7:D20">C7/B7*100</f>
        <v>100.33287981859411</v>
      </c>
    </row>
    <row r="8" spans="1:4" ht="12.75">
      <c r="A8" s="24" t="s">
        <v>15</v>
      </c>
      <c r="B8" s="25">
        <f>B9</f>
        <v>103382</v>
      </c>
      <c r="C8" s="25">
        <f>C9</f>
        <v>103691.9</v>
      </c>
      <c r="D8" s="23">
        <f t="shared" si="0"/>
        <v>100.2997620475518</v>
      </c>
    </row>
    <row r="9" spans="1:4" ht="12.75">
      <c r="A9" s="26" t="s">
        <v>0</v>
      </c>
      <c r="B9" s="27">
        <v>103382</v>
      </c>
      <c r="C9" s="28">
        <v>103691.9</v>
      </c>
      <c r="D9" s="29">
        <f t="shared" si="0"/>
        <v>100.2997620475518</v>
      </c>
    </row>
    <row r="10" spans="1:4" ht="12.75">
      <c r="A10" s="24" t="s">
        <v>98</v>
      </c>
      <c r="B10" s="50">
        <v>11576</v>
      </c>
      <c r="C10" s="51">
        <v>11497.4</v>
      </c>
      <c r="D10" s="29"/>
    </row>
    <row r="11" spans="1:4" ht="12.75">
      <c r="A11" s="24" t="s">
        <v>2</v>
      </c>
      <c r="B11" s="22">
        <v>10570</v>
      </c>
      <c r="C11" s="31">
        <v>10596.6</v>
      </c>
      <c r="D11" s="23">
        <f t="shared" si="0"/>
        <v>100.25165562913907</v>
      </c>
    </row>
    <row r="12" spans="1:4" ht="12.75">
      <c r="A12" s="24" t="s">
        <v>3</v>
      </c>
      <c r="B12" s="22">
        <f>B13+B14+B15</f>
        <v>13700</v>
      </c>
      <c r="C12" s="22">
        <f>C13+C14+C15</f>
        <v>13808</v>
      </c>
      <c r="D12" s="23">
        <f t="shared" si="0"/>
        <v>100.78832116788321</v>
      </c>
    </row>
    <row r="13" spans="1:4" ht="12.75">
      <c r="A13" s="26" t="s">
        <v>104</v>
      </c>
      <c r="B13" s="22">
        <v>2020</v>
      </c>
      <c r="C13" s="27">
        <v>2073.5</v>
      </c>
      <c r="D13" s="23">
        <f t="shared" si="0"/>
        <v>102.64851485148515</v>
      </c>
    </row>
    <row r="14" spans="1:4" ht="12.75">
      <c r="A14" s="26" t="s">
        <v>8</v>
      </c>
      <c r="B14" s="27">
        <v>580</v>
      </c>
      <c r="C14" s="27">
        <v>593.6</v>
      </c>
      <c r="D14" s="23">
        <f t="shared" si="0"/>
        <v>102.3448275862069</v>
      </c>
    </row>
    <row r="15" spans="1:4" ht="12.75">
      <c r="A15" s="26" t="s">
        <v>99</v>
      </c>
      <c r="B15" s="27">
        <v>11100</v>
      </c>
      <c r="C15" s="27">
        <v>11140.9</v>
      </c>
      <c r="D15" s="23">
        <f t="shared" si="0"/>
        <v>100.36846846846848</v>
      </c>
    </row>
    <row r="16" spans="1:4" ht="12.75">
      <c r="A16" s="24" t="s">
        <v>19</v>
      </c>
      <c r="B16" s="22">
        <v>2580</v>
      </c>
      <c r="C16" s="32">
        <v>2627.8</v>
      </c>
      <c r="D16" s="23">
        <f t="shared" si="0"/>
        <v>101.85271317829458</v>
      </c>
    </row>
    <row r="17" spans="1:4" ht="33.75">
      <c r="A17" s="24" t="s">
        <v>37</v>
      </c>
      <c r="B17" s="22">
        <v>30522</v>
      </c>
      <c r="C17" s="32">
        <v>30578.1</v>
      </c>
      <c r="D17" s="23">
        <f t="shared" si="0"/>
        <v>100.18380184784745</v>
      </c>
    </row>
    <row r="18" spans="1:4" ht="22.5">
      <c r="A18" s="24" t="s">
        <v>9</v>
      </c>
      <c r="B18" s="22">
        <f>B19</f>
        <v>227</v>
      </c>
      <c r="C18" s="22">
        <f>C19</f>
        <v>226.6</v>
      </c>
      <c r="D18" s="23">
        <f t="shared" si="0"/>
        <v>99.8237885462555</v>
      </c>
    </row>
    <row r="19" spans="1:4" ht="12.75">
      <c r="A19" s="26" t="s">
        <v>10</v>
      </c>
      <c r="B19" s="27">
        <v>227</v>
      </c>
      <c r="C19" s="30">
        <v>226.6</v>
      </c>
      <c r="D19" s="29">
        <f t="shared" si="0"/>
        <v>99.8237885462555</v>
      </c>
    </row>
    <row r="20" spans="1:4" ht="22.5">
      <c r="A20" s="24" t="s">
        <v>11</v>
      </c>
      <c r="B20" s="22">
        <v>2700</v>
      </c>
      <c r="C20" s="32">
        <v>2840.6</v>
      </c>
      <c r="D20" s="23">
        <f t="shared" si="0"/>
        <v>105.20740740740739</v>
      </c>
    </row>
    <row r="21" spans="1:4" ht="22.5">
      <c r="A21" s="24" t="s">
        <v>20</v>
      </c>
      <c r="B21" s="22">
        <v>11482</v>
      </c>
      <c r="C21" s="31">
        <v>11491.8</v>
      </c>
      <c r="D21" s="23" t="s">
        <v>64</v>
      </c>
    </row>
    <row r="22" spans="1:4" ht="12.75">
      <c r="A22" s="24" t="s">
        <v>21</v>
      </c>
      <c r="B22" s="22">
        <v>530</v>
      </c>
      <c r="C22" s="31">
        <v>533.4</v>
      </c>
      <c r="D22" s="23">
        <f>C22/B22*100</f>
        <v>100.64150943396226</v>
      </c>
    </row>
    <row r="23" spans="1:4" ht="12.75">
      <c r="A23" s="24" t="s">
        <v>4</v>
      </c>
      <c r="B23" s="22">
        <v>156</v>
      </c>
      <c r="C23" s="31">
        <v>156.7</v>
      </c>
      <c r="D23" s="23" t="s">
        <v>64</v>
      </c>
    </row>
    <row r="24" spans="1:4" ht="12.75">
      <c r="A24" s="24" t="s">
        <v>16</v>
      </c>
      <c r="B24" s="22">
        <f>B25+B30+B31</f>
        <v>1050345.7</v>
      </c>
      <c r="C24" s="22">
        <f>C25+C30+C31</f>
        <v>1033626.7000000001</v>
      </c>
      <c r="D24" s="23">
        <f aca="true" t="shared" si="1" ref="D24:D30">C24/B24*100</f>
        <v>98.40823835428661</v>
      </c>
    </row>
    <row r="25" spans="1:4" ht="36">
      <c r="A25" s="26" t="s">
        <v>22</v>
      </c>
      <c r="B25" s="27">
        <f>B26+B27+B28+B29</f>
        <v>1049315.5</v>
      </c>
      <c r="C25" s="27">
        <f>C26+C27+C28+C29</f>
        <v>1033280.9000000001</v>
      </c>
      <c r="D25" s="29">
        <f t="shared" si="1"/>
        <v>98.47189906181698</v>
      </c>
    </row>
    <row r="26" spans="1:4" ht="24">
      <c r="A26" s="26" t="s">
        <v>23</v>
      </c>
      <c r="B26" s="27">
        <v>456370</v>
      </c>
      <c r="C26" s="30">
        <v>456370</v>
      </c>
      <c r="D26" s="29">
        <f t="shared" si="1"/>
        <v>100</v>
      </c>
    </row>
    <row r="27" spans="1:4" ht="24">
      <c r="A27" s="26" t="s">
        <v>24</v>
      </c>
      <c r="B27" s="27">
        <v>114315.2</v>
      </c>
      <c r="C27" s="30">
        <v>105536.3</v>
      </c>
      <c r="D27" s="29">
        <f t="shared" si="1"/>
        <v>92.32044382549303</v>
      </c>
    </row>
    <row r="28" spans="1:4" ht="24">
      <c r="A28" s="26" t="s">
        <v>25</v>
      </c>
      <c r="B28" s="27">
        <v>476551.4</v>
      </c>
      <c r="C28" s="30">
        <v>469345.8</v>
      </c>
      <c r="D28" s="29">
        <f t="shared" si="1"/>
        <v>98.48797002799698</v>
      </c>
    </row>
    <row r="29" spans="1:4" ht="12.75">
      <c r="A29" s="26" t="s">
        <v>26</v>
      </c>
      <c r="B29" s="27">
        <v>2078.9</v>
      </c>
      <c r="C29" s="30">
        <v>2028.8</v>
      </c>
      <c r="D29" s="29">
        <f t="shared" si="1"/>
        <v>97.59007167251912</v>
      </c>
    </row>
    <row r="30" spans="1:4" ht="12.75">
      <c r="A30" s="26" t="s">
        <v>66</v>
      </c>
      <c r="B30" s="27">
        <v>1030.2</v>
      </c>
      <c r="C30" s="30">
        <v>1029.2</v>
      </c>
      <c r="D30" s="29">
        <f t="shared" si="1"/>
        <v>99.90293146961756</v>
      </c>
    </row>
    <row r="31" spans="1:4" ht="36">
      <c r="A31" s="26" t="s">
        <v>67</v>
      </c>
      <c r="B31" s="27"/>
      <c r="C31" s="30">
        <v>-683.4</v>
      </c>
      <c r="D31" s="29"/>
    </row>
    <row r="32" spans="1:4" ht="12.75">
      <c r="A32" s="24" t="s">
        <v>27</v>
      </c>
      <c r="B32" s="22">
        <f>B7+B24</f>
        <v>1237770.7</v>
      </c>
      <c r="C32" s="22">
        <f>C7+C24</f>
        <v>1221675.6</v>
      </c>
      <c r="D32" s="23">
        <f>C32/B32*100</f>
        <v>98.69967030242356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90538.7</v>
      </c>
      <c r="C34" s="32">
        <f>SUM(C35:C42)</f>
        <v>86980.29999999999</v>
      </c>
      <c r="D34" s="42">
        <f aca="true" t="shared" si="2" ref="D34:D40">C34/B34*100</f>
        <v>96.06974697008019</v>
      </c>
    </row>
    <row r="35" spans="1:4" ht="24">
      <c r="A35" s="26" t="s">
        <v>40</v>
      </c>
      <c r="B35" s="28">
        <v>2099.8</v>
      </c>
      <c r="C35" s="30">
        <v>2078.5</v>
      </c>
      <c r="D35" s="29">
        <f t="shared" si="2"/>
        <v>98.98561767787407</v>
      </c>
    </row>
    <row r="36" spans="1:4" ht="36">
      <c r="A36" s="26" t="s">
        <v>41</v>
      </c>
      <c r="B36" s="28">
        <v>1625</v>
      </c>
      <c r="C36" s="30">
        <v>1547.5</v>
      </c>
      <c r="D36" s="29">
        <f t="shared" si="2"/>
        <v>95.23076923076923</v>
      </c>
    </row>
    <row r="37" spans="1:4" ht="36">
      <c r="A37" s="26" t="s">
        <v>42</v>
      </c>
      <c r="B37" s="28">
        <v>68827.4</v>
      </c>
      <c r="C37" s="30">
        <v>65689.3</v>
      </c>
      <c r="D37" s="29">
        <f t="shared" si="2"/>
        <v>95.44062393755976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546.7</v>
      </c>
      <c r="C39" s="30">
        <v>507.9</v>
      </c>
      <c r="D39" s="29">
        <f t="shared" si="2"/>
        <v>92.9028717761112</v>
      </c>
    </row>
    <row r="40" spans="1:4" ht="12.75">
      <c r="A40" s="26" t="s">
        <v>96</v>
      </c>
      <c r="B40" s="28">
        <v>12.5</v>
      </c>
      <c r="C40" s="30">
        <v>12.5</v>
      </c>
      <c r="D40" s="29">
        <f t="shared" si="2"/>
        <v>100</v>
      </c>
    </row>
    <row r="41" spans="1:4" ht="12.75">
      <c r="A41" s="26" t="s">
        <v>44</v>
      </c>
      <c r="B41" s="28">
        <v>0</v>
      </c>
      <c r="C41" s="30">
        <v>0</v>
      </c>
      <c r="D41" s="29">
        <v>0</v>
      </c>
    </row>
    <row r="42" spans="1:4" ht="12.75">
      <c r="A42" s="26" t="s">
        <v>45</v>
      </c>
      <c r="B42" s="28">
        <v>17421.2</v>
      </c>
      <c r="C42" s="30">
        <v>17144.6</v>
      </c>
      <c r="D42" s="29">
        <f aca="true" t="shared" si="3" ref="D42:D67">C42/B42*100</f>
        <v>98.41227929189722</v>
      </c>
    </row>
    <row r="43" spans="1:4" ht="12.75">
      <c r="A43" s="24" t="s">
        <v>33</v>
      </c>
      <c r="B43" s="22">
        <f>B44</f>
        <v>1813.7</v>
      </c>
      <c r="C43" s="22">
        <f>C44</f>
        <v>1249.3</v>
      </c>
      <c r="D43" s="23">
        <f t="shared" si="3"/>
        <v>68.88129238573082</v>
      </c>
    </row>
    <row r="44" spans="1:4" ht="12.75">
      <c r="A44" s="26" t="s">
        <v>46</v>
      </c>
      <c r="B44" s="27">
        <v>1813.7</v>
      </c>
      <c r="C44" s="30">
        <v>1249.3</v>
      </c>
      <c r="D44" s="23">
        <f t="shared" si="3"/>
        <v>68.88129238573082</v>
      </c>
    </row>
    <row r="45" spans="1:4" ht="22.5">
      <c r="A45" s="24" t="s">
        <v>13</v>
      </c>
      <c r="B45" s="32">
        <f>B46</f>
        <v>4592.3</v>
      </c>
      <c r="C45" s="32">
        <f>C46</f>
        <v>4234.3</v>
      </c>
      <c r="D45" s="23">
        <f t="shared" si="3"/>
        <v>92.20434205082421</v>
      </c>
    </row>
    <row r="46" spans="1:4" ht="25.5" customHeight="1">
      <c r="A46" s="26" t="s">
        <v>47</v>
      </c>
      <c r="B46" s="28">
        <v>4592.3</v>
      </c>
      <c r="C46" s="30">
        <v>4234.3</v>
      </c>
      <c r="D46" s="29">
        <f t="shared" si="3"/>
        <v>92.20434205082421</v>
      </c>
    </row>
    <row r="47" spans="1:4" ht="12.75">
      <c r="A47" s="24" t="s">
        <v>14</v>
      </c>
      <c r="B47" s="32">
        <f>SUM(B48:B53)</f>
        <v>77621.4</v>
      </c>
      <c r="C47" s="32">
        <f>SUM(C48:C53)</f>
        <v>74542.2</v>
      </c>
      <c r="D47" s="23">
        <f t="shared" si="3"/>
        <v>96.03305274061019</v>
      </c>
    </row>
    <row r="48" spans="1:4" ht="12.75">
      <c r="A48" s="26" t="s">
        <v>103</v>
      </c>
      <c r="B48" s="28">
        <v>0</v>
      </c>
      <c r="C48" s="28">
        <v>0</v>
      </c>
      <c r="D48" s="23"/>
    </row>
    <row r="49" spans="1:4" ht="12.75">
      <c r="A49" s="26" t="s">
        <v>68</v>
      </c>
      <c r="B49" s="28">
        <v>9718.8</v>
      </c>
      <c r="C49" s="30">
        <v>9718.8</v>
      </c>
      <c r="D49" s="29">
        <f t="shared" si="3"/>
        <v>100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23187.3</v>
      </c>
      <c r="C51" s="30">
        <v>22549.9</v>
      </c>
      <c r="D51" s="29">
        <f t="shared" si="3"/>
        <v>97.25108141094479</v>
      </c>
    </row>
    <row r="52" spans="1:4" ht="12.75">
      <c r="A52" s="26" t="s">
        <v>93</v>
      </c>
      <c r="B52" s="28">
        <v>41212.9</v>
      </c>
      <c r="C52" s="30">
        <v>38798.2</v>
      </c>
      <c r="D52" s="29">
        <f t="shared" si="3"/>
        <v>94.14091219011522</v>
      </c>
    </row>
    <row r="53" spans="1:4" ht="12.75">
      <c r="A53" s="26" t="s">
        <v>50</v>
      </c>
      <c r="B53" s="28">
        <v>3491.1</v>
      </c>
      <c r="C53" s="30">
        <v>3464</v>
      </c>
      <c r="D53" s="29">
        <f t="shared" si="3"/>
        <v>99.22374036836527</v>
      </c>
    </row>
    <row r="54" spans="1:4" ht="12.75">
      <c r="A54" s="24" t="s">
        <v>5</v>
      </c>
      <c r="B54" s="32">
        <f>SUM(B55:B58)</f>
        <v>183439.5</v>
      </c>
      <c r="C54" s="32">
        <f>SUM(C55:C58)</f>
        <v>175980.9</v>
      </c>
      <c r="D54" s="23">
        <f t="shared" si="3"/>
        <v>95.93402729510274</v>
      </c>
    </row>
    <row r="55" spans="1:4" ht="12.75">
      <c r="A55" s="26" t="s">
        <v>51</v>
      </c>
      <c r="B55" s="28">
        <v>819.3</v>
      </c>
      <c r="C55" s="30">
        <v>819.3</v>
      </c>
      <c r="D55" s="29">
        <f t="shared" si="3"/>
        <v>100</v>
      </c>
    </row>
    <row r="56" spans="1:4" ht="12.75">
      <c r="A56" s="26" t="s">
        <v>52</v>
      </c>
      <c r="B56" s="28">
        <v>146538.1</v>
      </c>
      <c r="C56" s="30">
        <v>139516.7</v>
      </c>
      <c r="D56" s="29">
        <f t="shared" si="3"/>
        <v>95.2084816167263</v>
      </c>
    </row>
    <row r="57" spans="1:4" ht="12.75">
      <c r="A57" s="26" t="s">
        <v>85</v>
      </c>
      <c r="B57" s="28">
        <v>29255.5</v>
      </c>
      <c r="C57" s="30">
        <v>29221.1</v>
      </c>
      <c r="D57" s="29">
        <f t="shared" si="3"/>
        <v>99.88241527234194</v>
      </c>
    </row>
    <row r="58" spans="1:4" ht="12.75">
      <c r="A58" s="26" t="s">
        <v>97</v>
      </c>
      <c r="B58" s="28">
        <v>6826.6</v>
      </c>
      <c r="C58" s="30">
        <v>6423.8</v>
      </c>
      <c r="D58" s="29">
        <f t="shared" si="3"/>
        <v>94.09955175343508</v>
      </c>
    </row>
    <row r="59" spans="1:4" ht="12.75">
      <c r="A59" s="24" t="s">
        <v>6</v>
      </c>
      <c r="B59" s="32">
        <f>SUM(B60:B64)</f>
        <v>561101.6</v>
      </c>
      <c r="C59" s="32">
        <f>SUM(C60:C64)</f>
        <v>551346.7</v>
      </c>
      <c r="D59" s="23">
        <f t="shared" si="3"/>
        <v>98.26147350141223</v>
      </c>
    </row>
    <row r="60" spans="1:4" ht="12.75">
      <c r="A60" s="26" t="s">
        <v>53</v>
      </c>
      <c r="B60" s="28">
        <v>169607.8</v>
      </c>
      <c r="C60" s="30">
        <v>164196.1</v>
      </c>
      <c r="D60" s="29">
        <f t="shared" si="3"/>
        <v>96.80928589369123</v>
      </c>
    </row>
    <row r="61" spans="1:4" ht="12.75">
      <c r="A61" s="26" t="s">
        <v>54</v>
      </c>
      <c r="B61" s="28">
        <v>302902.5</v>
      </c>
      <c r="C61" s="30">
        <v>300010</v>
      </c>
      <c r="D61" s="29">
        <f t="shared" si="3"/>
        <v>99.04507225922534</v>
      </c>
    </row>
    <row r="62" spans="1:4" ht="12.75">
      <c r="A62" s="26" t="s">
        <v>79</v>
      </c>
      <c r="B62" s="28">
        <v>64632.2</v>
      </c>
      <c r="C62" s="30">
        <v>63714</v>
      </c>
      <c r="D62" s="29">
        <f t="shared" si="3"/>
        <v>98.57934589879348</v>
      </c>
    </row>
    <row r="63" spans="1:4" ht="12.75">
      <c r="A63" s="26" t="s">
        <v>55</v>
      </c>
      <c r="B63" s="28">
        <v>556.6</v>
      </c>
      <c r="C63" s="30">
        <v>556.6</v>
      </c>
      <c r="D63" s="29">
        <f t="shared" si="3"/>
        <v>100</v>
      </c>
    </row>
    <row r="64" spans="1:4" ht="12.75">
      <c r="A64" s="26" t="s">
        <v>56</v>
      </c>
      <c r="B64" s="28">
        <v>23402.5</v>
      </c>
      <c r="C64" s="30">
        <v>22870</v>
      </c>
      <c r="D64" s="29">
        <f t="shared" si="3"/>
        <v>97.72460207242815</v>
      </c>
    </row>
    <row r="65" spans="1:4" ht="12.75">
      <c r="A65" s="24" t="s">
        <v>34</v>
      </c>
      <c r="B65" s="32">
        <f>SUM(B66:B67)</f>
        <v>127749.2</v>
      </c>
      <c r="C65" s="32">
        <f>SUM(C66:C67)</f>
        <v>123833.8</v>
      </c>
      <c r="D65" s="23">
        <f t="shared" si="3"/>
        <v>96.93508843890999</v>
      </c>
    </row>
    <row r="66" spans="1:4" ht="12.75">
      <c r="A66" s="26" t="s">
        <v>57</v>
      </c>
      <c r="B66" s="28">
        <v>95613.5</v>
      </c>
      <c r="C66" s="30">
        <v>92673.3</v>
      </c>
      <c r="D66" s="29">
        <f t="shared" si="3"/>
        <v>96.9249112311546</v>
      </c>
    </row>
    <row r="67" spans="1:4" ht="12.75">
      <c r="A67" s="26" t="s">
        <v>58</v>
      </c>
      <c r="B67" s="28">
        <v>32135.7</v>
      </c>
      <c r="C67" s="30">
        <v>31160.5</v>
      </c>
      <c r="D67" s="29">
        <f t="shared" si="3"/>
        <v>96.96536873321571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200952.90000000002</v>
      </c>
      <c r="C70" s="32">
        <f>C71+C72+C73+C74+C75</f>
        <v>198421.80000000002</v>
      </c>
      <c r="D70" s="23">
        <f aca="true" t="shared" si="4" ref="D70:D80">C70/B70*100</f>
        <v>98.74045112063573</v>
      </c>
    </row>
    <row r="71" spans="1:4" ht="12.75">
      <c r="A71" s="26" t="s">
        <v>59</v>
      </c>
      <c r="B71" s="28">
        <v>5421.6</v>
      </c>
      <c r="C71" s="30">
        <v>4973.8</v>
      </c>
      <c r="D71" s="29">
        <f t="shared" si="4"/>
        <v>91.74044562490778</v>
      </c>
    </row>
    <row r="72" spans="1:4" ht="12.75">
      <c r="A72" s="26" t="s">
        <v>60</v>
      </c>
      <c r="B72" s="28">
        <v>81479.4</v>
      </c>
      <c r="C72" s="30">
        <v>81407</v>
      </c>
      <c r="D72" s="29">
        <f t="shared" si="4"/>
        <v>99.91114318465773</v>
      </c>
    </row>
    <row r="73" spans="1:4" ht="12.75">
      <c r="A73" s="26" t="s">
        <v>61</v>
      </c>
      <c r="B73" s="28">
        <v>15985.1</v>
      </c>
      <c r="C73" s="30">
        <v>15037.3</v>
      </c>
      <c r="D73" s="29">
        <f t="shared" si="4"/>
        <v>94.07072836579063</v>
      </c>
    </row>
    <row r="74" spans="1:4" ht="12.75">
      <c r="A74" s="26" t="s">
        <v>62</v>
      </c>
      <c r="B74" s="28">
        <v>83497.1</v>
      </c>
      <c r="C74" s="30">
        <v>82434</v>
      </c>
      <c r="D74" s="29">
        <f t="shared" si="4"/>
        <v>98.72678212776252</v>
      </c>
    </row>
    <row r="75" spans="1:4" ht="12.75">
      <c r="A75" s="26" t="s">
        <v>63</v>
      </c>
      <c r="B75" s="28">
        <v>14569.7</v>
      </c>
      <c r="C75" s="30">
        <v>14569.7</v>
      </c>
      <c r="D75" s="29">
        <f>C75/B75*100</f>
        <v>100</v>
      </c>
    </row>
    <row r="76" spans="1:4" ht="12.75">
      <c r="A76" s="24" t="s">
        <v>35</v>
      </c>
      <c r="B76" s="22">
        <f>B77+B78+B79</f>
        <v>6749.2</v>
      </c>
      <c r="C76" s="22">
        <f>C77+C78+C79</f>
        <v>6626.7</v>
      </c>
      <c r="D76" s="23">
        <f t="shared" si="4"/>
        <v>98.18497007052687</v>
      </c>
    </row>
    <row r="77" spans="1:4" ht="12.75">
      <c r="A77" s="26" t="s">
        <v>91</v>
      </c>
      <c r="B77" s="27">
        <v>372.5</v>
      </c>
      <c r="C77" s="27">
        <v>357.7</v>
      </c>
      <c r="D77" s="29">
        <f t="shared" si="4"/>
        <v>96.02684563758389</v>
      </c>
    </row>
    <row r="78" spans="1:4" ht="12.75">
      <c r="A78" s="26" t="s">
        <v>108</v>
      </c>
      <c r="B78" s="27">
        <v>2557.5</v>
      </c>
      <c r="C78" s="27">
        <v>2557.5</v>
      </c>
      <c r="D78" s="29">
        <f t="shared" si="4"/>
        <v>100</v>
      </c>
    </row>
    <row r="79" spans="1:4" ht="12.75">
      <c r="A79" s="26" t="s">
        <v>90</v>
      </c>
      <c r="B79" s="27">
        <v>3819.2</v>
      </c>
      <c r="C79" s="27">
        <v>3711.5</v>
      </c>
      <c r="D79" s="29">
        <f t="shared" si="4"/>
        <v>97.18003770423125</v>
      </c>
    </row>
    <row r="80" spans="1:4" ht="12.75">
      <c r="A80" s="24" t="s">
        <v>36</v>
      </c>
      <c r="B80" s="22">
        <v>2982.2</v>
      </c>
      <c r="C80" s="22">
        <v>2868</v>
      </c>
      <c r="D80" s="23">
        <f t="shared" si="4"/>
        <v>96.17061229964456</v>
      </c>
    </row>
    <row r="81" spans="1:4" ht="12.75">
      <c r="A81" s="24" t="s">
        <v>28</v>
      </c>
      <c r="B81" s="22">
        <f>B34+B43+B45+B47+B54+B59+B65+B70+B76+B80</f>
        <v>1257540.6999999997</v>
      </c>
      <c r="C81" s="52">
        <f>C34+C43+C45+C47+C54+C59+C65+C68+C70+C76+C80</f>
        <v>1226084</v>
      </c>
      <c r="D81" s="23">
        <f>C81/B81*100</f>
        <v>97.49855412234373</v>
      </c>
    </row>
    <row r="82" spans="1:4" ht="22.5">
      <c r="A82" s="24" t="s">
        <v>29</v>
      </c>
      <c r="B82" s="49">
        <f>B32-B81</f>
        <v>-19769.999999999767</v>
      </c>
      <c r="C82" s="32">
        <f>C32-C81</f>
        <v>-4408.399999999907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92</v>
      </c>
      <c r="D84" s="8"/>
    </row>
    <row r="85" spans="1:4" ht="20.25">
      <c r="A85" s="45" t="s">
        <v>1</v>
      </c>
      <c r="B85" s="43" t="s">
        <v>80</v>
      </c>
      <c r="C85" s="44" t="s">
        <v>32</v>
      </c>
      <c r="D85" s="8"/>
    </row>
    <row r="86" spans="1:4" ht="23.25">
      <c r="A86" s="1" t="s">
        <v>30</v>
      </c>
      <c r="B86" s="6">
        <f>B87+B92</f>
        <v>19770</v>
      </c>
      <c r="C86" s="6">
        <f>C87+C92</f>
        <v>4408.399999999907</v>
      </c>
      <c r="D86" s="8"/>
    </row>
    <row r="87" spans="1:4" ht="22.5">
      <c r="A87" s="39" t="s">
        <v>89</v>
      </c>
      <c r="B87" s="47">
        <f>B88</f>
        <v>0</v>
      </c>
      <c r="C87" s="47">
        <f>C88</f>
        <v>0</v>
      </c>
      <c r="D87" s="8"/>
    </row>
    <row r="88" spans="1:4" ht="23.25">
      <c r="A88" s="2" t="s">
        <v>69</v>
      </c>
      <c r="B88" s="3">
        <v>0</v>
      </c>
      <c r="C88" s="3">
        <v>0</v>
      </c>
      <c r="D88" s="16"/>
    </row>
    <row r="89" spans="1:4" ht="34.5">
      <c r="A89" s="2" t="s">
        <v>70</v>
      </c>
      <c r="B89" s="3">
        <v>0</v>
      </c>
      <c r="C89" s="3">
        <v>0</v>
      </c>
      <c r="D89" s="16"/>
    </row>
    <row r="90" spans="1:4" ht="34.5">
      <c r="A90" s="5" t="s">
        <v>71</v>
      </c>
      <c r="B90" s="3">
        <v>0</v>
      </c>
      <c r="C90" s="3">
        <v>0</v>
      </c>
      <c r="D90" s="8"/>
    </row>
    <row r="91" spans="1:4" ht="34.5">
      <c r="A91" s="5" t="s">
        <v>72</v>
      </c>
      <c r="B91" s="3">
        <v>0</v>
      </c>
      <c r="C91" s="3">
        <v>0</v>
      </c>
      <c r="D91" s="16"/>
    </row>
    <row r="92" spans="1:4" ht="12.75">
      <c r="A92" s="48" t="s">
        <v>77</v>
      </c>
      <c r="B92" s="47">
        <f>B93</f>
        <v>19770</v>
      </c>
      <c r="C92" s="47">
        <f>C93</f>
        <v>4408.399999999907</v>
      </c>
      <c r="D92" s="16"/>
    </row>
    <row r="93" spans="1:4" ht="23.25">
      <c r="A93" s="5" t="s">
        <v>73</v>
      </c>
      <c r="B93" s="4">
        <f>B94+B98</f>
        <v>19770</v>
      </c>
      <c r="C93" s="4">
        <f>C94+C98</f>
        <v>4408.399999999907</v>
      </c>
      <c r="D93" s="16"/>
    </row>
    <row r="94" spans="1:4" ht="12.75">
      <c r="A94" s="5" t="s">
        <v>81</v>
      </c>
      <c r="B94" s="4">
        <v>-1237770.7</v>
      </c>
      <c r="C94" s="7">
        <v>-1226109.3</v>
      </c>
      <c r="D94" s="16"/>
    </row>
    <row r="95" spans="1:4" ht="12.75">
      <c r="A95" s="5" t="s">
        <v>82</v>
      </c>
      <c r="B95" s="4">
        <v>-1237770.7</v>
      </c>
      <c r="C95" s="7">
        <v>-1226109.3</v>
      </c>
      <c r="D95" s="8"/>
    </row>
    <row r="96" spans="1:4" ht="23.25">
      <c r="A96" s="5" t="s">
        <v>83</v>
      </c>
      <c r="B96" s="4">
        <v>-1237770.7</v>
      </c>
      <c r="C96" s="7">
        <v>-1226109.3</v>
      </c>
      <c r="D96" s="46"/>
    </row>
    <row r="97" spans="1:4" ht="23.25">
      <c r="A97" s="5" t="s">
        <v>84</v>
      </c>
      <c r="B97" s="4">
        <v>-1237770.7</v>
      </c>
      <c r="C97" s="7">
        <v>-1226109.3</v>
      </c>
      <c r="D97" s="46"/>
    </row>
    <row r="98" spans="1:4" ht="13.5">
      <c r="A98" s="5" t="s">
        <v>74</v>
      </c>
      <c r="B98" s="4">
        <v>1257540.7</v>
      </c>
      <c r="C98" s="7">
        <v>1230517.7</v>
      </c>
      <c r="D98" s="46"/>
    </row>
    <row r="99" spans="1:4" ht="13.5">
      <c r="A99" s="5" t="s">
        <v>75</v>
      </c>
      <c r="B99" s="4">
        <v>1257540.7</v>
      </c>
      <c r="C99" s="7">
        <v>1230517.7</v>
      </c>
      <c r="D99" s="46"/>
    </row>
    <row r="100" spans="1:4" ht="23.25">
      <c r="A100" s="5" t="s">
        <v>78</v>
      </c>
      <c r="B100" s="4">
        <v>1257540.7</v>
      </c>
      <c r="C100" s="7">
        <v>1230517.7</v>
      </c>
      <c r="D100" s="46"/>
    </row>
    <row r="101" spans="1:4" ht="23.25">
      <c r="A101" s="5" t="s">
        <v>76</v>
      </c>
      <c r="B101" s="4">
        <v>1257540.7</v>
      </c>
      <c r="C101" s="7">
        <v>1230517.7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8">
      <selection activeCell="C83" sqref="C83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101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B8+B11+B12+B14+B16+B17+B19+B20+B21+B22+B10+B15</f>
        <v>171420</v>
      </c>
      <c r="C7" s="22">
        <f>C8+C11+C12+C14+C16+C17+C19+C20+C21+C22+C10+C15</f>
        <v>25302.83</v>
      </c>
      <c r="D7" s="23">
        <f aca="true" t="shared" si="0" ref="D7:D19">C7/B7*100</f>
        <v>14.760722202776808</v>
      </c>
    </row>
    <row r="8" spans="1:4" ht="12.75">
      <c r="A8" s="24" t="s">
        <v>15</v>
      </c>
      <c r="B8" s="25">
        <f>B9</f>
        <v>103382</v>
      </c>
      <c r="C8" s="25">
        <f>C9</f>
        <v>14507.5</v>
      </c>
      <c r="D8" s="23">
        <f t="shared" si="0"/>
        <v>14.032907082470835</v>
      </c>
    </row>
    <row r="9" spans="1:4" ht="12.75">
      <c r="A9" s="26" t="s">
        <v>0</v>
      </c>
      <c r="B9" s="27">
        <v>103382</v>
      </c>
      <c r="C9" s="28">
        <v>14507.5</v>
      </c>
      <c r="D9" s="29">
        <f t="shared" si="0"/>
        <v>14.032907082470835</v>
      </c>
    </row>
    <row r="10" spans="1:4" ht="12.75">
      <c r="A10" s="24" t="s">
        <v>98</v>
      </c>
      <c r="B10" s="50">
        <v>12876</v>
      </c>
      <c r="C10" s="51">
        <v>1902.3</v>
      </c>
      <c r="D10" s="29"/>
    </row>
    <row r="11" spans="1:4" ht="12.75">
      <c r="A11" s="24" t="s">
        <v>2</v>
      </c>
      <c r="B11" s="22">
        <v>8470</v>
      </c>
      <c r="C11" s="31">
        <v>1388.5</v>
      </c>
      <c r="D11" s="23">
        <f t="shared" si="0"/>
        <v>16.393152302243212</v>
      </c>
    </row>
    <row r="12" spans="1:4" ht="12.75">
      <c r="A12" s="24" t="s">
        <v>3</v>
      </c>
      <c r="B12" s="22">
        <f>B13</f>
        <v>2520</v>
      </c>
      <c r="C12" s="22">
        <f>C13</f>
        <v>193.3</v>
      </c>
      <c r="D12" s="23">
        <f t="shared" si="0"/>
        <v>7.670634920634921</v>
      </c>
    </row>
    <row r="13" spans="1:4" ht="12.75">
      <c r="A13" s="26" t="s">
        <v>8</v>
      </c>
      <c r="B13" s="27">
        <v>2520</v>
      </c>
      <c r="C13" s="30">
        <v>193.3</v>
      </c>
      <c r="D13" s="29">
        <f t="shared" si="0"/>
        <v>7.670634920634921</v>
      </c>
    </row>
    <row r="14" spans="1:4" ht="12.75">
      <c r="A14" s="24" t="s">
        <v>19</v>
      </c>
      <c r="B14" s="22">
        <v>2380</v>
      </c>
      <c r="C14" s="32">
        <v>418.4</v>
      </c>
      <c r="D14" s="23">
        <f t="shared" si="0"/>
        <v>17.579831932773107</v>
      </c>
    </row>
    <row r="15" spans="1:4" ht="12.75">
      <c r="A15" s="24" t="s">
        <v>99</v>
      </c>
      <c r="B15" s="22">
        <v>8920</v>
      </c>
      <c r="C15" s="32">
        <v>1846.6</v>
      </c>
      <c r="D15" s="23"/>
    </row>
    <row r="16" spans="1:4" ht="33.75">
      <c r="A16" s="24" t="s">
        <v>37</v>
      </c>
      <c r="B16" s="22">
        <v>28632</v>
      </c>
      <c r="C16" s="32">
        <v>4147.7</v>
      </c>
      <c r="D16" s="23">
        <f t="shared" si="0"/>
        <v>14.486239172953338</v>
      </c>
    </row>
    <row r="17" spans="1:4" ht="22.5">
      <c r="A17" s="24" t="s">
        <v>9</v>
      </c>
      <c r="B17" s="22">
        <f>B18</f>
        <v>135</v>
      </c>
      <c r="C17" s="22">
        <f>C18</f>
        <v>93.7</v>
      </c>
      <c r="D17" s="23">
        <f t="shared" si="0"/>
        <v>69.4074074074074</v>
      </c>
    </row>
    <row r="18" spans="1:4" ht="12.75">
      <c r="A18" s="26" t="s">
        <v>10</v>
      </c>
      <c r="B18" s="27">
        <v>135</v>
      </c>
      <c r="C18" s="30">
        <v>93.7</v>
      </c>
      <c r="D18" s="29">
        <f t="shared" si="0"/>
        <v>69.4074074074074</v>
      </c>
    </row>
    <row r="19" spans="1:4" ht="22.5">
      <c r="A19" s="24" t="s">
        <v>11</v>
      </c>
      <c r="B19" s="22">
        <v>3050</v>
      </c>
      <c r="C19" s="32">
        <v>454.13</v>
      </c>
      <c r="D19" s="23">
        <f t="shared" si="0"/>
        <v>14.88950819672131</v>
      </c>
    </row>
    <row r="20" spans="1:4" ht="22.5">
      <c r="A20" s="24" t="s">
        <v>20</v>
      </c>
      <c r="B20" s="22">
        <v>1000</v>
      </c>
      <c r="C20" s="31">
        <v>188.9</v>
      </c>
      <c r="D20" s="23" t="s">
        <v>64</v>
      </c>
    </row>
    <row r="21" spans="1:4" ht="12.75">
      <c r="A21" s="24" t="s">
        <v>21</v>
      </c>
      <c r="B21" s="22">
        <v>55</v>
      </c>
      <c r="C21" s="31">
        <v>150.1</v>
      </c>
      <c r="D21" s="23">
        <f>C21/B21*100</f>
        <v>272.9090909090909</v>
      </c>
    </row>
    <row r="22" spans="1:4" ht="12.75">
      <c r="A22" s="24" t="s">
        <v>4</v>
      </c>
      <c r="B22" s="22"/>
      <c r="C22" s="31">
        <v>11.7</v>
      </c>
      <c r="D22" s="23" t="s">
        <v>64</v>
      </c>
    </row>
    <row r="23" spans="1:4" ht="12.75">
      <c r="A23" s="24" t="s">
        <v>16</v>
      </c>
      <c r="B23" s="22">
        <f>B24+B29+B30</f>
        <v>974904.3</v>
      </c>
      <c r="C23" s="22">
        <f>C24+C29+C30</f>
        <v>134377.4</v>
      </c>
      <c r="D23" s="23">
        <f aca="true" t="shared" si="1" ref="D23:D29">C23/B23*100</f>
        <v>13.783650354193739</v>
      </c>
    </row>
    <row r="24" spans="1:4" ht="36">
      <c r="A24" s="26" t="s">
        <v>22</v>
      </c>
      <c r="B24" s="27">
        <f>B25+B26+B27+B28</f>
        <v>964508.8</v>
      </c>
      <c r="C24" s="27">
        <f>C25+C26+C27+C28</f>
        <v>134607</v>
      </c>
      <c r="D24" s="29">
        <f t="shared" si="1"/>
        <v>13.956015746046068</v>
      </c>
    </row>
    <row r="25" spans="1:4" ht="24">
      <c r="A25" s="26" t="s">
        <v>23</v>
      </c>
      <c r="B25" s="27">
        <v>434675</v>
      </c>
      <c r="C25" s="30">
        <v>71899</v>
      </c>
      <c r="D25" s="29">
        <f t="shared" si="1"/>
        <v>16.540863863806294</v>
      </c>
    </row>
    <row r="26" spans="1:4" ht="24">
      <c r="A26" s="26" t="s">
        <v>24</v>
      </c>
      <c r="B26" s="27">
        <v>39823.9</v>
      </c>
      <c r="C26" s="30">
        <v>389.4</v>
      </c>
      <c r="D26" s="29">
        <f t="shared" si="1"/>
        <v>0.9778047855684652</v>
      </c>
    </row>
    <row r="27" spans="1:4" ht="24">
      <c r="A27" s="26" t="s">
        <v>25</v>
      </c>
      <c r="B27" s="27">
        <v>490009.9</v>
      </c>
      <c r="C27" s="30">
        <v>62318.6</v>
      </c>
      <c r="D27" s="29">
        <f t="shared" si="1"/>
        <v>12.717824680685021</v>
      </c>
    </row>
    <row r="28" spans="1:4" ht="12.75">
      <c r="A28" s="26" t="s">
        <v>26</v>
      </c>
      <c r="B28" s="27">
        <v>0</v>
      </c>
      <c r="C28" s="30">
        <v>0</v>
      </c>
      <c r="D28" s="29" t="e">
        <f t="shared" si="1"/>
        <v>#DIV/0!</v>
      </c>
    </row>
    <row r="29" spans="1:4" ht="12.75">
      <c r="A29" s="26" t="s">
        <v>66</v>
      </c>
      <c r="B29" s="27">
        <v>10395.5</v>
      </c>
      <c r="C29" s="30">
        <v>0</v>
      </c>
      <c r="D29" s="29">
        <f t="shared" si="1"/>
        <v>0</v>
      </c>
    </row>
    <row r="30" spans="1:4" ht="36">
      <c r="A30" s="26" t="s">
        <v>67</v>
      </c>
      <c r="B30" s="27"/>
      <c r="C30" s="30">
        <v>-229.6</v>
      </c>
      <c r="D30" s="29"/>
    </row>
    <row r="31" spans="1:4" ht="12.75">
      <c r="A31" s="24" t="s">
        <v>27</v>
      </c>
      <c r="B31" s="22">
        <f>B7+B23</f>
        <v>1146324.3</v>
      </c>
      <c r="C31" s="22">
        <f>C7+C23</f>
        <v>159680.22999999998</v>
      </c>
      <c r="D31" s="23">
        <f>C31/B31*100</f>
        <v>13.929760539840249</v>
      </c>
    </row>
    <row r="32" spans="1:4" ht="12.75">
      <c r="A32" s="40"/>
      <c r="B32" s="41"/>
      <c r="C32" s="41"/>
      <c r="D32" s="42"/>
    </row>
    <row r="33" spans="1:4" ht="12.75">
      <c r="A33" s="40" t="s">
        <v>12</v>
      </c>
      <c r="B33" s="32">
        <f>SUM(B34:B41)</f>
        <v>84408.09999999999</v>
      </c>
      <c r="C33" s="32">
        <f>SUM(C34:C41)</f>
        <v>14013.5</v>
      </c>
      <c r="D33" s="42">
        <f aca="true" t="shared" si="2" ref="D33:D39">C33/B33*100</f>
        <v>16.60207965823185</v>
      </c>
    </row>
    <row r="34" spans="1:4" ht="24">
      <c r="A34" s="26" t="s">
        <v>40</v>
      </c>
      <c r="B34" s="28">
        <v>1868.6</v>
      </c>
      <c r="C34" s="30">
        <v>237.1</v>
      </c>
      <c r="D34" s="29">
        <f t="shared" si="2"/>
        <v>12.688643904527455</v>
      </c>
    </row>
    <row r="35" spans="1:4" ht="36">
      <c r="A35" s="26" t="s">
        <v>41</v>
      </c>
      <c r="B35" s="28">
        <v>1562.3</v>
      </c>
      <c r="C35" s="30">
        <v>345.4</v>
      </c>
      <c r="D35" s="29">
        <f t="shared" si="2"/>
        <v>22.108429879024513</v>
      </c>
    </row>
    <row r="36" spans="1:4" ht="36">
      <c r="A36" s="26" t="s">
        <v>42</v>
      </c>
      <c r="B36" s="28">
        <v>63204.3</v>
      </c>
      <c r="C36" s="30">
        <v>9079.9</v>
      </c>
      <c r="D36" s="29">
        <f t="shared" si="2"/>
        <v>14.365952949403757</v>
      </c>
    </row>
    <row r="37" spans="1:4" ht="12.75">
      <c r="A37" s="26" t="s">
        <v>88</v>
      </c>
      <c r="B37" s="28">
        <v>6.1</v>
      </c>
      <c r="C37" s="30">
        <v>0</v>
      </c>
      <c r="D37" s="29">
        <f t="shared" si="2"/>
        <v>0</v>
      </c>
    </row>
    <row r="38" spans="1:4" ht="36">
      <c r="A38" s="26" t="s">
        <v>43</v>
      </c>
      <c r="B38" s="28">
        <v>596.7</v>
      </c>
      <c r="C38" s="30">
        <v>73.8</v>
      </c>
      <c r="D38" s="29">
        <f t="shared" si="2"/>
        <v>12.368024132730014</v>
      </c>
    </row>
    <row r="39" spans="1:4" ht="12.75">
      <c r="A39" s="26" t="s">
        <v>96</v>
      </c>
      <c r="B39" s="28">
        <v>590.4</v>
      </c>
      <c r="C39" s="30">
        <v>0</v>
      </c>
      <c r="D39" s="29">
        <f t="shared" si="2"/>
        <v>0</v>
      </c>
    </row>
    <row r="40" spans="1:4" ht="12.75">
      <c r="A40" s="26" t="s">
        <v>44</v>
      </c>
      <c r="B40" s="28">
        <v>300</v>
      </c>
      <c r="C40" s="30">
        <v>0</v>
      </c>
      <c r="D40" s="29">
        <v>0</v>
      </c>
    </row>
    <row r="41" spans="1:4" ht="12.75">
      <c r="A41" s="26" t="s">
        <v>45</v>
      </c>
      <c r="B41" s="28">
        <v>16279.7</v>
      </c>
      <c r="C41" s="30">
        <v>4277.3</v>
      </c>
      <c r="D41" s="29">
        <f aca="true" t="shared" si="3" ref="D41:D65">C41/B41*100</f>
        <v>26.27382568474849</v>
      </c>
    </row>
    <row r="42" spans="1:4" ht="12.75">
      <c r="A42" s="24" t="s">
        <v>33</v>
      </c>
      <c r="B42" s="22">
        <f>B43</f>
        <v>1813.7</v>
      </c>
      <c r="C42" s="22">
        <f>C43</f>
        <v>94.84</v>
      </c>
      <c r="D42" s="23">
        <f t="shared" si="3"/>
        <v>5.2290897061256</v>
      </c>
    </row>
    <row r="43" spans="1:4" ht="12.75">
      <c r="A43" s="26" t="s">
        <v>46</v>
      </c>
      <c r="B43" s="27">
        <v>1813.7</v>
      </c>
      <c r="C43" s="30">
        <v>94.84</v>
      </c>
      <c r="D43" s="23">
        <f t="shared" si="3"/>
        <v>5.2290897061256</v>
      </c>
    </row>
    <row r="44" spans="1:4" ht="22.5">
      <c r="A44" s="24" t="s">
        <v>13</v>
      </c>
      <c r="B44" s="32">
        <f>B45</f>
        <v>6273.9</v>
      </c>
      <c r="C44" s="32">
        <f>C45</f>
        <v>393.4</v>
      </c>
      <c r="D44" s="23">
        <f t="shared" si="3"/>
        <v>6.270421906629051</v>
      </c>
    </row>
    <row r="45" spans="1:4" ht="24">
      <c r="A45" s="26" t="s">
        <v>47</v>
      </c>
      <c r="B45" s="28">
        <v>6273.9</v>
      </c>
      <c r="C45" s="30">
        <v>393.4</v>
      </c>
      <c r="D45" s="29">
        <f t="shared" si="3"/>
        <v>6.270421906629051</v>
      </c>
    </row>
    <row r="46" spans="1:4" ht="12.75">
      <c r="A46" s="24" t="s">
        <v>14</v>
      </c>
      <c r="B46" s="32">
        <f>SUM(B47:B51)</f>
        <v>93531.9</v>
      </c>
      <c r="C46" s="32">
        <f>SUM(C47:C51)</f>
        <v>12138.6</v>
      </c>
      <c r="D46" s="23">
        <f t="shared" si="3"/>
        <v>12.978032093863165</v>
      </c>
    </row>
    <row r="47" spans="1:4" ht="12.75">
      <c r="A47" s="26" t="s">
        <v>68</v>
      </c>
      <c r="B47" s="28">
        <v>12550</v>
      </c>
      <c r="C47" s="30">
        <v>305.4</v>
      </c>
      <c r="D47" s="29">
        <f t="shared" si="3"/>
        <v>2.433466135458167</v>
      </c>
    </row>
    <row r="48" spans="1:4" ht="12.75">
      <c r="A48" s="26" t="s">
        <v>48</v>
      </c>
      <c r="B48" s="28">
        <v>11.3</v>
      </c>
      <c r="C48" s="30">
        <v>7.7</v>
      </c>
      <c r="D48" s="29">
        <f t="shared" si="3"/>
        <v>68.14159292035397</v>
      </c>
    </row>
    <row r="49" spans="1:4" ht="12.75">
      <c r="A49" s="26" t="s">
        <v>49</v>
      </c>
      <c r="B49" s="28">
        <v>26860.6</v>
      </c>
      <c r="C49" s="30">
        <v>3456.5</v>
      </c>
      <c r="D49" s="29">
        <f t="shared" si="3"/>
        <v>12.868290358368764</v>
      </c>
    </row>
    <row r="50" spans="1:4" ht="12.75">
      <c r="A50" s="26" t="s">
        <v>93</v>
      </c>
      <c r="B50" s="28">
        <v>46869.7</v>
      </c>
      <c r="C50" s="30">
        <v>8305</v>
      </c>
      <c r="D50" s="29">
        <f t="shared" si="3"/>
        <v>17.719336799680818</v>
      </c>
    </row>
    <row r="51" spans="1:4" ht="12.75">
      <c r="A51" s="26" t="s">
        <v>50</v>
      </c>
      <c r="B51" s="28">
        <v>7240.3</v>
      </c>
      <c r="C51" s="30">
        <v>64</v>
      </c>
      <c r="D51" s="29">
        <f t="shared" si="3"/>
        <v>0.8839412731516649</v>
      </c>
    </row>
    <row r="52" spans="1:4" ht="12.75">
      <c r="A52" s="24" t="s">
        <v>5</v>
      </c>
      <c r="B52" s="32">
        <f>SUM(B53:B56)</f>
        <v>80488.7</v>
      </c>
      <c r="C52" s="32">
        <f>SUM(C53:C56)</f>
        <v>1837.1999999999998</v>
      </c>
      <c r="D52" s="23">
        <f t="shared" si="3"/>
        <v>2.2825564333875437</v>
      </c>
    </row>
    <row r="53" spans="1:4" ht="12.75">
      <c r="A53" s="26" t="s">
        <v>51</v>
      </c>
      <c r="B53" s="28">
        <v>1506.5</v>
      </c>
      <c r="C53" s="30">
        <v>293.2</v>
      </c>
      <c r="D53" s="29">
        <f t="shared" si="3"/>
        <v>19.462329903750415</v>
      </c>
    </row>
    <row r="54" spans="1:4" ht="12.75">
      <c r="A54" s="26" t="s">
        <v>52</v>
      </c>
      <c r="B54" s="28">
        <v>59270.1</v>
      </c>
      <c r="C54" s="30">
        <v>597.6</v>
      </c>
      <c r="D54" s="29">
        <f t="shared" si="3"/>
        <v>1.00826555042087</v>
      </c>
    </row>
    <row r="55" spans="1:4" ht="12.75">
      <c r="A55" s="26" t="s">
        <v>85</v>
      </c>
      <c r="B55" s="28">
        <v>11308.6</v>
      </c>
      <c r="C55" s="30">
        <v>391</v>
      </c>
      <c r="D55" s="29">
        <f t="shared" si="3"/>
        <v>3.457545584776188</v>
      </c>
    </row>
    <row r="56" spans="1:4" ht="12.75">
      <c r="A56" s="26" t="s">
        <v>97</v>
      </c>
      <c r="B56" s="28">
        <v>8403.5</v>
      </c>
      <c r="C56" s="30">
        <v>555.4</v>
      </c>
      <c r="D56" s="29">
        <f t="shared" si="3"/>
        <v>6.609150949009342</v>
      </c>
    </row>
    <row r="57" spans="1:4" ht="12.75">
      <c r="A57" s="24" t="s">
        <v>6</v>
      </c>
      <c r="B57" s="32">
        <f>SUM(B58:B62)</f>
        <v>542324.6000000001</v>
      </c>
      <c r="C57" s="32">
        <f>SUM(C58:C62)</f>
        <v>80015.99999999999</v>
      </c>
      <c r="D57" s="23">
        <f t="shared" si="3"/>
        <v>14.754263406085574</v>
      </c>
    </row>
    <row r="58" spans="1:4" ht="12.75">
      <c r="A58" s="26" t="s">
        <v>53</v>
      </c>
      <c r="B58" s="28">
        <v>167301.4</v>
      </c>
      <c r="C58" s="30">
        <v>22486.6</v>
      </c>
      <c r="D58" s="29">
        <f t="shared" si="3"/>
        <v>13.440772163293314</v>
      </c>
    </row>
    <row r="59" spans="1:4" ht="12.75">
      <c r="A59" s="26" t="s">
        <v>54</v>
      </c>
      <c r="B59" s="28">
        <v>293632.4</v>
      </c>
      <c r="C59" s="30">
        <v>44161.6</v>
      </c>
      <c r="D59" s="29">
        <f t="shared" si="3"/>
        <v>15.039757193007308</v>
      </c>
    </row>
    <row r="60" spans="1:4" ht="12.75">
      <c r="A60" s="26" t="s">
        <v>79</v>
      </c>
      <c r="B60" s="28">
        <v>57221.3</v>
      </c>
      <c r="C60" s="30">
        <v>10366.4</v>
      </c>
      <c r="D60" s="29">
        <f t="shared" si="3"/>
        <v>18.116330806884847</v>
      </c>
    </row>
    <row r="61" spans="1:4" ht="12.75">
      <c r="A61" s="26" t="s">
        <v>55</v>
      </c>
      <c r="B61" s="28">
        <v>735.4</v>
      </c>
      <c r="C61" s="30">
        <v>0</v>
      </c>
      <c r="D61" s="29">
        <f t="shared" si="3"/>
        <v>0</v>
      </c>
    </row>
    <row r="62" spans="1:4" ht="12.75">
      <c r="A62" s="26" t="s">
        <v>56</v>
      </c>
      <c r="B62" s="28">
        <v>23434.1</v>
      </c>
      <c r="C62" s="30">
        <v>3001.4</v>
      </c>
      <c r="D62" s="29">
        <f t="shared" si="3"/>
        <v>12.80783132273055</v>
      </c>
    </row>
    <row r="63" spans="1:4" ht="12.75">
      <c r="A63" s="24" t="s">
        <v>34</v>
      </c>
      <c r="B63" s="32">
        <f>SUM(B64:B65)</f>
        <v>121132.70000000001</v>
      </c>
      <c r="C63" s="32">
        <f>SUM(C64:C65)</f>
        <v>18875.1</v>
      </c>
      <c r="D63" s="23">
        <f t="shared" si="3"/>
        <v>15.582167325585905</v>
      </c>
    </row>
    <row r="64" spans="1:4" ht="12.75">
      <c r="A64" s="26" t="s">
        <v>57</v>
      </c>
      <c r="B64" s="28">
        <v>89452.1</v>
      </c>
      <c r="C64" s="30">
        <v>14623.4</v>
      </c>
      <c r="D64" s="29">
        <f t="shared" si="3"/>
        <v>16.34774365274823</v>
      </c>
    </row>
    <row r="65" spans="1:4" ht="12.75">
      <c r="A65" s="26" t="s">
        <v>58</v>
      </c>
      <c r="B65" s="28">
        <v>31680.6</v>
      </c>
      <c r="C65" s="30">
        <v>4251.7</v>
      </c>
      <c r="D65" s="29">
        <f t="shared" si="3"/>
        <v>13.420516025580323</v>
      </c>
    </row>
    <row r="66" spans="1:4" ht="12.75" hidden="1">
      <c r="A66" s="24" t="s">
        <v>86</v>
      </c>
      <c r="B66" s="32">
        <f>B67</f>
        <v>0</v>
      </c>
      <c r="C66" s="32">
        <f>C67</f>
        <v>0</v>
      </c>
      <c r="D66" s="23">
        <v>0</v>
      </c>
    </row>
    <row r="67" spans="1:4" ht="12.75" hidden="1">
      <c r="A67" s="26" t="s">
        <v>87</v>
      </c>
      <c r="B67" s="28">
        <v>0</v>
      </c>
      <c r="C67" s="30">
        <v>0</v>
      </c>
      <c r="D67" s="29">
        <v>0</v>
      </c>
    </row>
    <row r="68" spans="1:4" ht="12.75">
      <c r="A68" s="24" t="s">
        <v>7</v>
      </c>
      <c r="B68" s="32">
        <f>B69+B70+B71+B72+B73</f>
        <v>213736.69999999998</v>
      </c>
      <c r="C68" s="32">
        <f>C69+C70+C71+C72+C73</f>
        <v>24413.5</v>
      </c>
      <c r="D68" s="23">
        <f aca="true" t="shared" si="4" ref="D68:D77">C68/B68*100</f>
        <v>11.42223118444329</v>
      </c>
    </row>
    <row r="69" spans="1:4" ht="12.75">
      <c r="A69" s="26" t="s">
        <v>59</v>
      </c>
      <c r="B69" s="28">
        <v>4690</v>
      </c>
      <c r="C69" s="30">
        <v>902</v>
      </c>
      <c r="D69" s="29">
        <f t="shared" si="4"/>
        <v>19.232409381663114</v>
      </c>
    </row>
    <row r="70" spans="1:4" ht="12.75">
      <c r="A70" s="26" t="s">
        <v>60</v>
      </c>
      <c r="B70" s="28">
        <v>81321.7</v>
      </c>
      <c r="C70" s="30">
        <v>12395.2</v>
      </c>
      <c r="D70" s="29">
        <f t="shared" si="4"/>
        <v>15.242180131502417</v>
      </c>
    </row>
    <row r="71" spans="1:4" ht="12.75">
      <c r="A71" s="26" t="s">
        <v>61</v>
      </c>
      <c r="B71" s="28">
        <v>10673.9</v>
      </c>
      <c r="C71" s="30">
        <v>924.8</v>
      </c>
      <c r="D71" s="29">
        <f t="shared" si="4"/>
        <v>8.664124640478175</v>
      </c>
    </row>
    <row r="72" spans="1:4" ht="12.75">
      <c r="A72" s="26" t="s">
        <v>62</v>
      </c>
      <c r="B72" s="28">
        <v>103842.8</v>
      </c>
      <c r="C72" s="30">
        <v>8662</v>
      </c>
      <c r="D72" s="29">
        <f t="shared" si="4"/>
        <v>8.341454583273949</v>
      </c>
    </row>
    <row r="73" spans="1:4" ht="12.75">
      <c r="A73" s="26" t="s">
        <v>63</v>
      </c>
      <c r="B73" s="28">
        <v>13208.3</v>
      </c>
      <c r="C73" s="30">
        <v>1529.5</v>
      </c>
      <c r="D73" s="29">
        <f>C73/B73*100</f>
        <v>11.579839949122901</v>
      </c>
    </row>
    <row r="74" spans="1:4" ht="12.75">
      <c r="A74" s="24" t="s">
        <v>35</v>
      </c>
      <c r="B74" s="22">
        <f>B75+B76</f>
        <v>4372.9</v>
      </c>
      <c r="C74" s="22">
        <f>C75+C76</f>
        <v>554.5999999999999</v>
      </c>
      <c r="D74" s="23">
        <f t="shared" si="4"/>
        <v>12.682659104941798</v>
      </c>
    </row>
    <row r="75" spans="1:4" ht="12.75">
      <c r="A75" s="26" t="s">
        <v>91</v>
      </c>
      <c r="B75" s="27">
        <v>450</v>
      </c>
      <c r="C75" s="27">
        <v>28.8</v>
      </c>
      <c r="D75" s="29">
        <f t="shared" si="4"/>
        <v>6.4</v>
      </c>
    </row>
    <row r="76" spans="1:4" ht="12.75">
      <c r="A76" s="26" t="s">
        <v>90</v>
      </c>
      <c r="B76" s="27">
        <v>3922.9</v>
      </c>
      <c r="C76" s="27">
        <v>525.8</v>
      </c>
      <c r="D76" s="29">
        <f t="shared" si="4"/>
        <v>13.403349562823418</v>
      </c>
    </row>
    <row r="77" spans="1:4" ht="12.75">
      <c r="A77" s="24" t="s">
        <v>36</v>
      </c>
      <c r="B77" s="22">
        <v>2941.1</v>
      </c>
      <c r="C77" s="22">
        <v>370.44</v>
      </c>
      <c r="D77" s="23">
        <f t="shared" si="4"/>
        <v>12.595287477474415</v>
      </c>
    </row>
    <row r="78" spans="1:4" ht="12.75">
      <c r="A78" s="24" t="s">
        <v>28</v>
      </c>
      <c r="B78" s="22">
        <f>B33+B42+B44+B46+B52+B57+B63+B68+B74+B77</f>
        <v>1151024.3</v>
      </c>
      <c r="C78" s="22">
        <f>C33+C42+C44+C46+C52+C57+C63+C66+C68+C74+C77</f>
        <v>152707.18</v>
      </c>
      <c r="D78" s="23">
        <f>C78/B78*100</f>
        <v>13.267068297341766</v>
      </c>
    </row>
    <row r="79" spans="1:4" ht="22.5">
      <c r="A79" s="24" t="s">
        <v>29</v>
      </c>
      <c r="B79" s="49">
        <f>B31-B78</f>
        <v>-4700</v>
      </c>
      <c r="C79" s="32">
        <f>C31-C78</f>
        <v>6973.049999999988</v>
      </c>
      <c r="D79" s="23"/>
    </row>
    <row r="80" spans="1:4" ht="12.75">
      <c r="A80" s="33"/>
      <c r="B80" s="34" t="s">
        <v>38</v>
      </c>
      <c r="C80" s="35"/>
      <c r="D80" s="8"/>
    </row>
    <row r="81" spans="1:4" ht="12.75">
      <c r="A81" s="36"/>
      <c r="B81" s="37"/>
      <c r="C81" s="38" t="s">
        <v>92</v>
      </c>
      <c r="D81" s="8"/>
    </row>
    <row r="82" spans="1:4" ht="20.25">
      <c r="A82" s="45" t="s">
        <v>1</v>
      </c>
      <c r="B82" s="43" t="s">
        <v>80</v>
      </c>
      <c r="C82" s="44" t="s">
        <v>32</v>
      </c>
      <c r="D82" s="8"/>
    </row>
    <row r="83" spans="1:4" ht="23.25">
      <c r="A83" s="1" t="s">
        <v>30</v>
      </c>
      <c r="B83" s="6">
        <f>B84+B89</f>
        <v>4700</v>
      </c>
      <c r="C83" s="6">
        <f>C84+C89</f>
        <v>-6973.039999999979</v>
      </c>
      <c r="D83" s="8"/>
    </row>
    <row r="84" spans="1:4" ht="22.5">
      <c r="A84" s="39" t="s">
        <v>89</v>
      </c>
      <c r="B84" s="47">
        <f>B85</f>
        <v>0</v>
      </c>
      <c r="C84" s="47">
        <f>C85</f>
        <v>0</v>
      </c>
      <c r="D84" s="8"/>
    </row>
    <row r="85" spans="1:4" ht="23.25">
      <c r="A85" s="2" t="s">
        <v>69</v>
      </c>
      <c r="B85" s="3">
        <v>0</v>
      </c>
      <c r="C85" s="3">
        <v>0</v>
      </c>
      <c r="D85" s="16"/>
    </row>
    <row r="86" spans="1:4" ht="34.5">
      <c r="A86" s="2" t="s">
        <v>70</v>
      </c>
      <c r="B86" s="3">
        <v>0</v>
      </c>
      <c r="C86" s="3">
        <v>0</v>
      </c>
      <c r="D86" s="16"/>
    </row>
    <row r="87" spans="1:4" ht="34.5">
      <c r="A87" s="5" t="s">
        <v>71</v>
      </c>
      <c r="B87" s="3">
        <v>0</v>
      </c>
      <c r="C87" s="3">
        <v>0</v>
      </c>
      <c r="D87" s="8"/>
    </row>
    <row r="88" spans="1:4" ht="34.5">
      <c r="A88" s="5" t="s">
        <v>72</v>
      </c>
      <c r="B88" s="3">
        <v>0</v>
      </c>
      <c r="C88" s="3">
        <v>0</v>
      </c>
      <c r="D88" s="16"/>
    </row>
    <row r="89" spans="1:4" ht="12.75">
      <c r="A89" s="48" t="s">
        <v>77</v>
      </c>
      <c r="B89" s="47">
        <f>B90</f>
        <v>4700</v>
      </c>
      <c r="C89" s="47">
        <f>C90</f>
        <v>-6973.039999999979</v>
      </c>
      <c r="D89" s="16"/>
    </row>
    <row r="90" spans="1:4" ht="23.25">
      <c r="A90" s="5" t="s">
        <v>73</v>
      </c>
      <c r="B90" s="4">
        <f>B91+B95</f>
        <v>4700</v>
      </c>
      <c r="C90" s="4">
        <f>C91+C95</f>
        <v>-6973.039999999979</v>
      </c>
      <c r="D90" s="16"/>
    </row>
    <row r="91" spans="1:4" ht="12.75">
      <c r="A91" s="5" t="s">
        <v>81</v>
      </c>
      <c r="B91" s="4">
        <v>-1146324.282</v>
      </c>
      <c r="C91" s="7">
        <v>-160102.43</v>
      </c>
      <c r="D91" s="16"/>
    </row>
    <row r="92" spans="1:4" ht="12.75">
      <c r="A92" s="5" t="s">
        <v>82</v>
      </c>
      <c r="B92" s="4">
        <v>-1146324.282</v>
      </c>
      <c r="C92" s="7">
        <v>-160102.43</v>
      </c>
      <c r="D92" s="8"/>
    </row>
    <row r="93" spans="1:4" ht="23.25">
      <c r="A93" s="5" t="s">
        <v>83</v>
      </c>
      <c r="B93" s="4">
        <v>-1146324.282</v>
      </c>
      <c r="C93" s="7">
        <v>-160102.43</v>
      </c>
      <c r="D93" s="46"/>
    </row>
    <row r="94" spans="1:4" ht="23.25">
      <c r="A94" s="5" t="s">
        <v>84</v>
      </c>
      <c r="B94" s="4">
        <v>-1146324.282</v>
      </c>
      <c r="C94" s="7">
        <v>-160102.43</v>
      </c>
      <c r="D94" s="46"/>
    </row>
    <row r="95" spans="1:4" ht="13.5">
      <c r="A95" s="5" t="s">
        <v>74</v>
      </c>
      <c r="B95" s="4">
        <v>1151024.282</v>
      </c>
      <c r="C95" s="7">
        <v>153129.39</v>
      </c>
      <c r="D95" s="46"/>
    </row>
    <row r="96" spans="1:4" ht="13.5">
      <c r="A96" s="5" t="s">
        <v>75</v>
      </c>
      <c r="B96" s="4">
        <v>1151024.282</v>
      </c>
      <c r="C96" s="7">
        <v>153129.39</v>
      </c>
      <c r="D96" s="46"/>
    </row>
    <row r="97" spans="1:4" ht="23.25">
      <c r="A97" s="5" t="s">
        <v>78</v>
      </c>
      <c r="B97" s="4">
        <v>1151024.282</v>
      </c>
      <c r="C97" s="7">
        <v>153129.39</v>
      </c>
      <c r="D97" s="46"/>
    </row>
    <row r="98" spans="1:4" ht="23.25">
      <c r="A98" s="5" t="s">
        <v>76</v>
      </c>
      <c r="B98" s="4">
        <v>1151024.282</v>
      </c>
      <c r="C98" s="7">
        <v>153129.39</v>
      </c>
      <c r="D98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37">
      <selection activeCell="C92" sqref="C92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102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171420</v>
      </c>
      <c r="C7" s="22">
        <f>C8+C11+C12+C16+C17+C18+C20+C21+C22+C23+C10</f>
        <v>40296.73999999999</v>
      </c>
      <c r="D7" s="23">
        <f aca="true" t="shared" si="0" ref="D7:D20">C7/B7*100</f>
        <v>23.507607047019015</v>
      </c>
    </row>
    <row r="8" spans="1:4" ht="12.75">
      <c r="A8" s="24" t="s">
        <v>15</v>
      </c>
      <c r="B8" s="25">
        <f>B9</f>
        <v>103382</v>
      </c>
      <c r="C8" s="25">
        <f>C9</f>
        <v>23415</v>
      </c>
      <c r="D8" s="23">
        <f t="shared" si="0"/>
        <v>22.649010466038575</v>
      </c>
    </row>
    <row r="9" spans="1:4" ht="12.75">
      <c r="A9" s="26" t="s">
        <v>0</v>
      </c>
      <c r="B9" s="27">
        <v>103382</v>
      </c>
      <c r="C9" s="28">
        <v>23415</v>
      </c>
      <c r="D9" s="29">
        <f t="shared" si="0"/>
        <v>22.649010466038575</v>
      </c>
    </row>
    <row r="10" spans="1:4" ht="12.75">
      <c r="A10" s="24" t="s">
        <v>98</v>
      </c>
      <c r="B10" s="50">
        <v>12876</v>
      </c>
      <c r="C10" s="51">
        <v>2801.9</v>
      </c>
      <c r="D10" s="29"/>
    </row>
    <row r="11" spans="1:4" ht="12.75">
      <c r="A11" s="24" t="s">
        <v>2</v>
      </c>
      <c r="B11" s="22">
        <v>8470</v>
      </c>
      <c r="C11" s="31">
        <v>2414.54</v>
      </c>
      <c r="D11" s="23">
        <f t="shared" si="0"/>
        <v>28.506965761511218</v>
      </c>
    </row>
    <row r="12" spans="1:4" ht="12.75">
      <c r="A12" s="24" t="s">
        <v>3</v>
      </c>
      <c r="B12" s="22">
        <f>B13+B14+B15</f>
        <v>11440</v>
      </c>
      <c r="C12" s="22">
        <f>C13+C14+C15</f>
        <v>2340.7999999999997</v>
      </c>
      <c r="D12" s="23">
        <f t="shared" si="0"/>
        <v>20.46153846153846</v>
      </c>
    </row>
    <row r="13" spans="1:4" ht="12.75">
      <c r="A13" s="26" t="s">
        <v>104</v>
      </c>
      <c r="B13" s="22">
        <v>2000</v>
      </c>
      <c r="C13" s="27">
        <v>147.8</v>
      </c>
      <c r="D13" s="23">
        <f t="shared" si="0"/>
        <v>7.390000000000001</v>
      </c>
    </row>
    <row r="14" spans="1:4" ht="12.75">
      <c r="A14" s="26" t="s">
        <v>8</v>
      </c>
      <c r="B14" s="27">
        <v>520</v>
      </c>
      <c r="C14" s="27">
        <v>78.3</v>
      </c>
      <c r="D14" s="23">
        <f t="shared" si="0"/>
        <v>15.057692307692308</v>
      </c>
    </row>
    <row r="15" spans="1:4" ht="12.75">
      <c r="A15" s="26" t="s">
        <v>99</v>
      </c>
      <c r="B15" s="27">
        <v>8920</v>
      </c>
      <c r="C15" s="27">
        <v>2114.7</v>
      </c>
      <c r="D15" s="23">
        <f t="shared" si="0"/>
        <v>23.70739910313901</v>
      </c>
    </row>
    <row r="16" spans="1:4" ht="12.75">
      <c r="A16" s="24" t="s">
        <v>19</v>
      </c>
      <c r="B16" s="22">
        <v>2380</v>
      </c>
      <c r="C16" s="32">
        <v>674.8</v>
      </c>
      <c r="D16" s="23">
        <f t="shared" si="0"/>
        <v>28.352941176470587</v>
      </c>
    </row>
    <row r="17" spans="1:4" ht="33.75">
      <c r="A17" s="24" t="s">
        <v>37</v>
      </c>
      <c r="B17" s="22">
        <v>28632</v>
      </c>
      <c r="C17" s="32">
        <v>6850.7</v>
      </c>
      <c r="D17" s="23">
        <f t="shared" si="0"/>
        <v>23.926725342274377</v>
      </c>
    </row>
    <row r="18" spans="1:4" ht="22.5">
      <c r="A18" s="24" t="s">
        <v>9</v>
      </c>
      <c r="B18" s="22">
        <f>B19</f>
        <v>135</v>
      </c>
      <c r="C18" s="22">
        <f>C19</f>
        <v>195.1</v>
      </c>
      <c r="D18" s="23">
        <f t="shared" si="0"/>
        <v>144.5185185185185</v>
      </c>
    </row>
    <row r="19" spans="1:4" ht="12.75">
      <c r="A19" s="26" t="s">
        <v>10</v>
      </c>
      <c r="B19" s="27">
        <v>135</v>
      </c>
      <c r="C19" s="30">
        <v>195.1</v>
      </c>
      <c r="D19" s="29">
        <f t="shared" si="0"/>
        <v>144.5185185185185</v>
      </c>
    </row>
    <row r="20" spans="1:4" ht="22.5">
      <c r="A20" s="24" t="s">
        <v>11</v>
      </c>
      <c r="B20" s="22">
        <v>3050</v>
      </c>
      <c r="C20" s="32">
        <v>796.7</v>
      </c>
      <c r="D20" s="23">
        <f t="shared" si="0"/>
        <v>26.121311475409836</v>
      </c>
    </row>
    <row r="21" spans="1:4" ht="22.5">
      <c r="A21" s="24" t="s">
        <v>20</v>
      </c>
      <c r="B21" s="22">
        <v>1000</v>
      </c>
      <c r="C21" s="31">
        <v>566.5</v>
      </c>
      <c r="D21" s="23" t="s">
        <v>64</v>
      </c>
    </row>
    <row r="22" spans="1:4" ht="12.75">
      <c r="A22" s="24" t="s">
        <v>21</v>
      </c>
      <c r="B22" s="22">
        <v>55</v>
      </c>
      <c r="C22" s="31">
        <v>227.7</v>
      </c>
      <c r="D22" s="23">
        <f>C22/B22*100</f>
        <v>413.99999999999994</v>
      </c>
    </row>
    <row r="23" spans="1:4" ht="12.75">
      <c r="A23" s="24" t="s">
        <v>4</v>
      </c>
      <c r="B23" s="22"/>
      <c r="C23" s="31">
        <v>13</v>
      </c>
      <c r="D23" s="23" t="s">
        <v>64</v>
      </c>
    </row>
    <row r="24" spans="1:4" ht="12.75">
      <c r="A24" s="24" t="s">
        <v>16</v>
      </c>
      <c r="B24" s="22">
        <f>B25+B30+B31</f>
        <v>1001097.3</v>
      </c>
      <c r="C24" s="22">
        <f>C25+C30+C31</f>
        <v>206331.54</v>
      </c>
      <c r="D24" s="23">
        <f aca="true" t="shared" si="1" ref="D24:D30">C24/B24*100</f>
        <v>20.610538056590503</v>
      </c>
    </row>
    <row r="25" spans="1:4" ht="36">
      <c r="A25" s="26" t="s">
        <v>22</v>
      </c>
      <c r="B25" s="27">
        <f>B26+B27+B28+B29</f>
        <v>990701.8</v>
      </c>
      <c r="C25" s="27">
        <f>C26+C27+C28+C29</f>
        <v>206640.44</v>
      </c>
      <c r="D25" s="29">
        <f t="shared" si="1"/>
        <v>20.857985722848184</v>
      </c>
    </row>
    <row r="26" spans="1:4" ht="24">
      <c r="A26" s="26" t="s">
        <v>23</v>
      </c>
      <c r="B26" s="27">
        <v>434675</v>
      </c>
      <c r="C26" s="30">
        <v>108211.24</v>
      </c>
      <c r="D26" s="29">
        <f t="shared" si="1"/>
        <v>24.894746649795827</v>
      </c>
    </row>
    <row r="27" spans="1:4" ht="24">
      <c r="A27" s="26" t="s">
        <v>24</v>
      </c>
      <c r="B27" s="27">
        <v>62289.4</v>
      </c>
      <c r="C27" s="30">
        <v>757.4</v>
      </c>
      <c r="D27" s="29">
        <f t="shared" si="1"/>
        <v>1.215937222063465</v>
      </c>
    </row>
    <row r="28" spans="1:4" ht="24">
      <c r="A28" s="26" t="s">
        <v>25</v>
      </c>
      <c r="B28" s="27">
        <v>493737.4</v>
      </c>
      <c r="C28" s="30">
        <v>97671.8</v>
      </c>
      <c r="D28" s="29">
        <f t="shared" si="1"/>
        <v>19.782135199804593</v>
      </c>
    </row>
    <row r="29" spans="1:4" ht="12.75">
      <c r="A29" s="26" t="s">
        <v>26</v>
      </c>
      <c r="B29" s="27">
        <v>0</v>
      </c>
      <c r="C29" s="30">
        <v>0</v>
      </c>
      <c r="D29" s="29" t="e">
        <f t="shared" si="1"/>
        <v>#DIV/0!</v>
      </c>
    </row>
    <row r="30" spans="1:4" ht="12.75">
      <c r="A30" s="26" t="s">
        <v>66</v>
      </c>
      <c r="B30" s="27">
        <v>10395.5</v>
      </c>
      <c r="C30" s="30">
        <v>0</v>
      </c>
      <c r="D30" s="29">
        <f t="shared" si="1"/>
        <v>0</v>
      </c>
    </row>
    <row r="31" spans="1:4" ht="36">
      <c r="A31" s="26" t="s">
        <v>67</v>
      </c>
      <c r="B31" s="27"/>
      <c r="C31" s="30">
        <v>-308.9</v>
      </c>
      <c r="D31" s="29"/>
    </row>
    <row r="32" spans="1:4" ht="12.75">
      <c r="A32" s="24" t="s">
        <v>27</v>
      </c>
      <c r="B32" s="22">
        <f>B7+B24</f>
        <v>1172517.3</v>
      </c>
      <c r="C32" s="22">
        <f>C7+C24</f>
        <v>246628.28</v>
      </c>
      <c r="D32" s="23">
        <f>C32/B32*100</f>
        <v>21.03408452907262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84543.59999999999</v>
      </c>
      <c r="C34" s="32">
        <f>SUM(C35:C42)</f>
        <v>21301.899999999998</v>
      </c>
      <c r="D34" s="42">
        <f aca="true" t="shared" si="2" ref="D34:D40">C34/B34*100</f>
        <v>25.196348393018514</v>
      </c>
    </row>
    <row r="35" spans="1:4" ht="24">
      <c r="A35" s="26" t="s">
        <v>40</v>
      </c>
      <c r="B35" s="28">
        <v>1868.6</v>
      </c>
      <c r="C35" s="30">
        <v>358.5</v>
      </c>
      <c r="D35" s="29">
        <f t="shared" si="2"/>
        <v>19.185486460451674</v>
      </c>
    </row>
    <row r="36" spans="1:4" ht="36">
      <c r="A36" s="26" t="s">
        <v>41</v>
      </c>
      <c r="B36" s="28">
        <v>1562.3</v>
      </c>
      <c r="C36" s="30">
        <v>388.4</v>
      </c>
      <c r="D36" s="29">
        <f t="shared" si="2"/>
        <v>24.860782180119052</v>
      </c>
    </row>
    <row r="37" spans="1:4" ht="36">
      <c r="A37" s="26" t="s">
        <v>42</v>
      </c>
      <c r="B37" s="28">
        <v>63377.3</v>
      </c>
      <c r="C37" s="30">
        <v>14658.3</v>
      </c>
      <c r="D37" s="29">
        <f t="shared" si="2"/>
        <v>23.128628073458476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596.7</v>
      </c>
      <c r="C39" s="30">
        <v>119.9</v>
      </c>
      <c r="D39" s="29">
        <f t="shared" si="2"/>
        <v>20.093849505614212</v>
      </c>
    </row>
    <row r="40" spans="1:4" ht="12.75">
      <c r="A40" s="26" t="s">
        <v>96</v>
      </c>
      <c r="B40" s="28">
        <v>590.4</v>
      </c>
      <c r="C40" s="30">
        <v>0</v>
      </c>
      <c r="D40" s="29">
        <f t="shared" si="2"/>
        <v>0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16242.2</v>
      </c>
      <c r="C42" s="30">
        <v>5776.8</v>
      </c>
      <c r="D42" s="29">
        <f aca="true" t="shared" si="3" ref="D42:D67">C42/B42*100</f>
        <v>35.566610434547044</v>
      </c>
    </row>
    <row r="43" spans="1:4" ht="12.75">
      <c r="A43" s="24" t="s">
        <v>33</v>
      </c>
      <c r="B43" s="22">
        <f>B44</f>
        <v>1813.7</v>
      </c>
      <c r="C43" s="22">
        <f>C44</f>
        <v>172.2</v>
      </c>
      <c r="D43" s="23">
        <f t="shared" si="3"/>
        <v>9.494403705133152</v>
      </c>
    </row>
    <row r="44" spans="1:4" ht="12.75">
      <c r="A44" s="26" t="s">
        <v>46</v>
      </c>
      <c r="B44" s="27">
        <v>1813.7</v>
      </c>
      <c r="C44" s="30">
        <v>172.2</v>
      </c>
      <c r="D44" s="23">
        <f t="shared" si="3"/>
        <v>9.494403705133152</v>
      </c>
    </row>
    <row r="45" spans="1:4" ht="22.5">
      <c r="A45" s="24" t="s">
        <v>13</v>
      </c>
      <c r="B45" s="32">
        <f>B46</f>
        <v>6273.9</v>
      </c>
      <c r="C45" s="32">
        <f>C46</f>
        <v>627.8</v>
      </c>
      <c r="D45" s="23">
        <f t="shared" si="3"/>
        <v>10.006535010121297</v>
      </c>
    </row>
    <row r="46" spans="1:4" ht="24">
      <c r="A46" s="26" t="s">
        <v>47</v>
      </c>
      <c r="B46" s="28">
        <v>6273.9</v>
      </c>
      <c r="C46" s="30">
        <v>627.8</v>
      </c>
      <c r="D46" s="29">
        <f t="shared" si="3"/>
        <v>10.006535010121297</v>
      </c>
    </row>
    <row r="47" spans="1:4" ht="12.75">
      <c r="A47" s="24" t="s">
        <v>14</v>
      </c>
      <c r="B47" s="32">
        <f>SUM(B48:B53)</f>
        <v>94101.5</v>
      </c>
      <c r="C47" s="32">
        <f>SUM(C48:C53)</f>
        <v>19049.7</v>
      </c>
      <c r="D47" s="23">
        <f t="shared" si="3"/>
        <v>20.24377932339017</v>
      </c>
    </row>
    <row r="48" spans="1:4" ht="12.75">
      <c r="A48" s="26" t="s">
        <v>103</v>
      </c>
      <c r="B48" s="28">
        <v>569.6</v>
      </c>
      <c r="C48" s="28">
        <v>0</v>
      </c>
      <c r="D48" s="23"/>
    </row>
    <row r="49" spans="1:4" ht="12.75">
      <c r="A49" s="26" t="s">
        <v>68</v>
      </c>
      <c r="B49" s="28">
        <v>12550</v>
      </c>
      <c r="C49" s="30">
        <v>566.4</v>
      </c>
      <c r="D49" s="29">
        <f t="shared" si="3"/>
        <v>4.513147410358566</v>
      </c>
    </row>
    <row r="50" spans="1:4" ht="12.75">
      <c r="A50" s="26" t="s">
        <v>48</v>
      </c>
      <c r="B50" s="28">
        <v>11.3</v>
      </c>
      <c r="C50" s="30">
        <v>7.7</v>
      </c>
      <c r="D50" s="29">
        <f t="shared" si="3"/>
        <v>68.14159292035397</v>
      </c>
    </row>
    <row r="51" spans="1:4" ht="12.75">
      <c r="A51" s="26" t="s">
        <v>49</v>
      </c>
      <c r="B51" s="28">
        <v>26860.6</v>
      </c>
      <c r="C51" s="30">
        <v>5963.2</v>
      </c>
      <c r="D51" s="29">
        <f t="shared" si="3"/>
        <v>22.20054652539407</v>
      </c>
    </row>
    <row r="52" spans="1:4" ht="12.75">
      <c r="A52" s="26" t="s">
        <v>93</v>
      </c>
      <c r="B52" s="28">
        <v>46869.7</v>
      </c>
      <c r="C52" s="30">
        <v>12354.5</v>
      </c>
      <c r="D52" s="29">
        <f t="shared" si="3"/>
        <v>26.359247018862934</v>
      </c>
    </row>
    <row r="53" spans="1:4" ht="12.75">
      <c r="A53" s="26" t="s">
        <v>50</v>
      </c>
      <c r="B53" s="28">
        <v>7240.3</v>
      </c>
      <c r="C53" s="30">
        <v>157.9</v>
      </c>
      <c r="D53" s="29">
        <f t="shared" si="3"/>
        <v>2.1808488598538736</v>
      </c>
    </row>
    <row r="54" spans="1:4" ht="12.75">
      <c r="A54" s="24" t="s">
        <v>5</v>
      </c>
      <c r="B54" s="32">
        <f>SUM(B55:B58)</f>
        <v>100389.8</v>
      </c>
      <c r="C54" s="32">
        <f>SUM(C55:C58)</f>
        <v>10860.5</v>
      </c>
      <c r="D54" s="23">
        <f t="shared" si="3"/>
        <v>10.818330149078891</v>
      </c>
    </row>
    <row r="55" spans="1:4" ht="12.75">
      <c r="A55" s="26" t="s">
        <v>51</v>
      </c>
      <c r="B55" s="28">
        <v>505.5</v>
      </c>
      <c r="C55" s="30">
        <v>293.2</v>
      </c>
      <c r="D55" s="29">
        <f t="shared" si="3"/>
        <v>58.001978239366956</v>
      </c>
    </row>
    <row r="56" spans="1:4" ht="12.75">
      <c r="A56" s="26" t="s">
        <v>52</v>
      </c>
      <c r="B56" s="28">
        <v>71743.6</v>
      </c>
      <c r="C56" s="30">
        <v>8634.4</v>
      </c>
      <c r="D56" s="29">
        <f t="shared" si="3"/>
        <v>12.035080481046391</v>
      </c>
    </row>
    <row r="57" spans="1:4" ht="12.75">
      <c r="A57" s="26" t="s">
        <v>85</v>
      </c>
      <c r="B57" s="28">
        <v>19737.2</v>
      </c>
      <c r="C57" s="30">
        <v>837.1</v>
      </c>
      <c r="D57" s="29">
        <f t="shared" si="3"/>
        <v>4.241229759033703</v>
      </c>
    </row>
    <row r="58" spans="1:4" ht="12.75">
      <c r="A58" s="26" t="s">
        <v>97</v>
      </c>
      <c r="B58" s="28">
        <v>8403.5</v>
      </c>
      <c r="C58" s="30">
        <v>1095.8</v>
      </c>
      <c r="D58" s="29">
        <f t="shared" si="3"/>
        <v>13.039804843220088</v>
      </c>
    </row>
    <row r="59" spans="1:4" ht="12.75">
      <c r="A59" s="24" t="s">
        <v>6</v>
      </c>
      <c r="B59" s="32">
        <f>SUM(B60:B64)</f>
        <v>551418.0000000001</v>
      </c>
      <c r="C59" s="32">
        <f>SUM(C60:C64)</f>
        <v>127155.19999999998</v>
      </c>
      <c r="D59" s="23">
        <f t="shared" si="3"/>
        <v>23.059675237297288</v>
      </c>
    </row>
    <row r="60" spans="1:4" ht="12.75">
      <c r="A60" s="26" t="s">
        <v>53</v>
      </c>
      <c r="B60" s="28">
        <v>167783.7</v>
      </c>
      <c r="C60" s="30">
        <v>36330.1</v>
      </c>
      <c r="D60" s="29">
        <f t="shared" si="3"/>
        <v>21.6529376810739</v>
      </c>
    </row>
    <row r="61" spans="1:4" ht="12.75">
      <c r="A61" s="26" t="s">
        <v>54</v>
      </c>
      <c r="B61" s="28">
        <v>297432.8</v>
      </c>
      <c r="C61" s="30">
        <v>70999.2</v>
      </c>
      <c r="D61" s="29">
        <f t="shared" si="3"/>
        <v>23.870669273866234</v>
      </c>
    </row>
    <row r="62" spans="1:4" ht="12.75">
      <c r="A62" s="26" t="s">
        <v>79</v>
      </c>
      <c r="B62" s="28">
        <v>61986.8</v>
      </c>
      <c r="C62" s="30">
        <v>15178.2</v>
      </c>
      <c r="D62" s="29">
        <f t="shared" si="3"/>
        <v>24.486180928842916</v>
      </c>
    </row>
    <row r="63" spans="1:4" ht="12.75">
      <c r="A63" s="26" t="s">
        <v>55</v>
      </c>
      <c r="B63" s="28">
        <v>735.4</v>
      </c>
      <c r="C63" s="30">
        <v>15</v>
      </c>
      <c r="D63" s="29">
        <f t="shared" si="3"/>
        <v>2.0397062822953496</v>
      </c>
    </row>
    <row r="64" spans="1:4" ht="12.75">
      <c r="A64" s="26" t="s">
        <v>56</v>
      </c>
      <c r="B64" s="28">
        <v>23479.3</v>
      </c>
      <c r="C64" s="30">
        <v>4632.7</v>
      </c>
      <c r="D64" s="29">
        <f t="shared" si="3"/>
        <v>19.73099709105467</v>
      </c>
    </row>
    <row r="65" spans="1:4" ht="12.75">
      <c r="A65" s="24" t="s">
        <v>34</v>
      </c>
      <c r="B65" s="32">
        <f>SUM(B66:B67)</f>
        <v>117399.29999999999</v>
      </c>
      <c r="C65" s="32">
        <f>SUM(C66:C67)</f>
        <v>27929.300000000003</v>
      </c>
      <c r="D65" s="23">
        <f t="shared" si="3"/>
        <v>23.790005562213747</v>
      </c>
    </row>
    <row r="66" spans="1:4" ht="12.75">
      <c r="A66" s="26" t="s">
        <v>57</v>
      </c>
      <c r="B66" s="28">
        <v>85718.7</v>
      </c>
      <c r="C66" s="30">
        <v>21031.7</v>
      </c>
      <c r="D66" s="29">
        <f t="shared" si="3"/>
        <v>24.53571974376653</v>
      </c>
    </row>
    <row r="67" spans="1:4" ht="12.75">
      <c r="A67" s="26" t="s">
        <v>58</v>
      </c>
      <c r="B67" s="28">
        <v>31680.6</v>
      </c>
      <c r="C67" s="30">
        <v>6897.6</v>
      </c>
      <c r="D67" s="29">
        <f t="shared" si="3"/>
        <v>21.772314918278067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213963.5</v>
      </c>
      <c r="C70" s="32">
        <f>C71+C72+C73+C74+C75</f>
        <v>37997.4</v>
      </c>
      <c r="D70" s="23">
        <f aca="true" t="shared" si="4" ref="D70:D79">C70/B70*100</f>
        <v>17.75882335071169</v>
      </c>
    </row>
    <row r="71" spans="1:4" ht="12.75">
      <c r="A71" s="26" t="s">
        <v>59</v>
      </c>
      <c r="B71" s="28">
        <v>4690</v>
      </c>
      <c r="C71" s="30">
        <v>1340.1</v>
      </c>
      <c r="D71" s="29">
        <f t="shared" si="4"/>
        <v>28.573560767590617</v>
      </c>
    </row>
    <row r="72" spans="1:4" ht="12.75">
      <c r="A72" s="26" t="s">
        <v>60</v>
      </c>
      <c r="B72" s="28">
        <v>81321.7</v>
      </c>
      <c r="C72" s="30">
        <v>19011.5</v>
      </c>
      <c r="D72" s="29">
        <f t="shared" si="4"/>
        <v>23.378138922329462</v>
      </c>
    </row>
    <row r="73" spans="1:4" ht="12.75">
      <c r="A73" s="26" t="s">
        <v>61</v>
      </c>
      <c r="B73" s="28">
        <v>10805.7</v>
      </c>
      <c r="C73" s="30">
        <v>1574.5</v>
      </c>
      <c r="D73" s="29">
        <f t="shared" si="4"/>
        <v>14.571013446606882</v>
      </c>
    </row>
    <row r="74" spans="1:4" ht="12.75">
      <c r="A74" s="26" t="s">
        <v>62</v>
      </c>
      <c r="B74" s="28">
        <v>103933.3</v>
      </c>
      <c r="C74" s="30">
        <v>13424.4</v>
      </c>
      <c r="D74" s="29">
        <f t="shared" si="4"/>
        <v>12.916360781385752</v>
      </c>
    </row>
    <row r="75" spans="1:4" ht="12.75">
      <c r="A75" s="26" t="s">
        <v>63</v>
      </c>
      <c r="B75" s="28">
        <v>13212.8</v>
      </c>
      <c r="C75" s="30">
        <v>2646.9</v>
      </c>
      <c r="D75" s="29">
        <f>C75/B75*100</f>
        <v>20.032846936304193</v>
      </c>
    </row>
    <row r="76" spans="1:4" ht="12.75">
      <c r="A76" s="24" t="s">
        <v>35</v>
      </c>
      <c r="B76" s="22">
        <f>B77+B78</f>
        <v>4372.9</v>
      </c>
      <c r="C76" s="22">
        <f>C77+C78</f>
        <v>1009.4</v>
      </c>
      <c r="D76" s="23">
        <f t="shared" si="4"/>
        <v>23.083079878341607</v>
      </c>
    </row>
    <row r="77" spans="1:4" ht="12.75">
      <c r="A77" s="26" t="s">
        <v>91</v>
      </c>
      <c r="B77" s="27">
        <v>450</v>
      </c>
      <c r="C77" s="27">
        <v>172.9</v>
      </c>
      <c r="D77" s="29">
        <f t="shared" si="4"/>
        <v>38.422222222222224</v>
      </c>
    </row>
    <row r="78" spans="1:4" ht="12.75">
      <c r="A78" s="26" t="s">
        <v>90</v>
      </c>
      <c r="B78" s="27">
        <v>3922.9</v>
      </c>
      <c r="C78" s="27">
        <v>836.5</v>
      </c>
      <c r="D78" s="29">
        <f t="shared" si="4"/>
        <v>21.323510668128172</v>
      </c>
    </row>
    <row r="79" spans="1:4" ht="12.75">
      <c r="A79" s="24" t="s">
        <v>36</v>
      </c>
      <c r="B79" s="22">
        <v>2941.1</v>
      </c>
      <c r="C79" s="22">
        <v>661.1</v>
      </c>
      <c r="D79" s="23">
        <f t="shared" si="4"/>
        <v>22.477984427595118</v>
      </c>
    </row>
    <row r="80" spans="1:4" ht="12.75">
      <c r="A80" s="24" t="s">
        <v>28</v>
      </c>
      <c r="B80" s="22">
        <f>B34+B43+B45+B47+B54+B59+B65+B70+B76+B79</f>
        <v>1177217.3</v>
      </c>
      <c r="C80" s="22">
        <f>C34+C43+C45+C47+C54+C59+C65+C68+C70+C76+C79</f>
        <v>246764.49999999997</v>
      </c>
      <c r="D80" s="23">
        <f>C80/B80*100</f>
        <v>20.961678018153485</v>
      </c>
    </row>
    <row r="81" spans="1:4" ht="22.5">
      <c r="A81" s="24" t="s">
        <v>29</v>
      </c>
      <c r="B81" s="49">
        <f>B32-B80</f>
        <v>-4700</v>
      </c>
      <c r="C81" s="32">
        <f>C32-C80</f>
        <v>-136.21999999997206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92</v>
      </c>
      <c r="D83" s="8"/>
    </row>
    <row r="84" spans="1:4" ht="20.25">
      <c r="A84" s="45" t="s">
        <v>1</v>
      </c>
      <c r="B84" s="43" t="s">
        <v>80</v>
      </c>
      <c r="C84" s="44" t="s">
        <v>32</v>
      </c>
      <c r="D84" s="8"/>
    </row>
    <row r="85" spans="1:4" ht="23.25">
      <c r="A85" s="1" t="s">
        <v>30</v>
      </c>
      <c r="B85" s="6">
        <f>B86+B91</f>
        <v>4700</v>
      </c>
      <c r="C85" s="6">
        <f>C86+C91</f>
        <v>136.19999999998254</v>
      </c>
      <c r="D85" s="8"/>
    </row>
    <row r="86" spans="1:4" ht="22.5">
      <c r="A86" s="39" t="s">
        <v>89</v>
      </c>
      <c r="B86" s="47">
        <f>B87</f>
        <v>0</v>
      </c>
      <c r="C86" s="47">
        <f>C87</f>
        <v>0</v>
      </c>
      <c r="D86" s="8"/>
    </row>
    <row r="87" spans="1:4" ht="23.25">
      <c r="A87" s="2" t="s">
        <v>69</v>
      </c>
      <c r="B87" s="3">
        <v>0</v>
      </c>
      <c r="C87" s="3">
        <v>0</v>
      </c>
      <c r="D87" s="16"/>
    </row>
    <row r="88" spans="1:4" ht="34.5">
      <c r="A88" s="2" t="s">
        <v>70</v>
      </c>
      <c r="B88" s="3">
        <v>0</v>
      </c>
      <c r="C88" s="3">
        <v>0</v>
      </c>
      <c r="D88" s="16"/>
    </row>
    <row r="89" spans="1:4" ht="34.5">
      <c r="A89" s="5" t="s">
        <v>71</v>
      </c>
      <c r="B89" s="3">
        <v>0</v>
      </c>
      <c r="C89" s="3">
        <v>0</v>
      </c>
      <c r="D89" s="8"/>
    </row>
    <row r="90" spans="1:4" ht="34.5">
      <c r="A90" s="5" t="s">
        <v>72</v>
      </c>
      <c r="B90" s="3">
        <v>0</v>
      </c>
      <c r="C90" s="3">
        <v>0</v>
      </c>
      <c r="D90" s="16"/>
    </row>
    <row r="91" spans="1:4" ht="12.75">
      <c r="A91" s="48" t="s">
        <v>77</v>
      </c>
      <c r="B91" s="47">
        <f>B92</f>
        <v>4700</v>
      </c>
      <c r="C91" s="47">
        <f>C92</f>
        <v>136.19999999998254</v>
      </c>
      <c r="D91" s="16"/>
    </row>
    <row r="92" spans="1:4" ht="23.25">
      <c r="A92" s="5" t="s">
        <v>73</v>
      </c>
      <c r="B92" s="4">
        <f>B93+B97</f>
        <v>4700</v>
      </c>
      <c r="C92" s="4">
        <f>C93+C97</f>
        <v>136.19999999998254</v>
      </c>
      <c r="D92" s="16"/>
    </row>
    <row r="93" spans="1:4" ht="12.75">
      <c r="A93" s="5" t="s">
        <v>81</v>
      </c>
      <c r="B93" s="4">
        <v>-1172517.3</v>
      </c>
      <c r="C93" s="7">
        <v>-247228.1</v>
      </c>
      <c r="D93" s="16"/>
    </row>
    <row r="94" spans="1:4" ht="12.75">
      <c r="A94" s="5" t="s">
        <v>82</v>
      </c>
      <c r="B94" s="4">
        <v>-1172517.3</v>
      </c>
      <c r="C94" s="7">
        <v>-247228.1</v>
      </c>
      <c r="D94" s="8"/>
    </row>
    <row r="95" spans="1:4" ht="23.25">
      <c r="A95" s="5" t="s">
        <v>83</v>
      </c>
      <c r="B95" s="4">
        <v>-1172517.3</v>
      </c>
      <c r="C95" s="7">
        <v>-247228.1</v>
      </c>
      <c r="D95" s="46"/>
    </row>
    <row r="96" spans="1:4" ht="23.25">
      <c r="A96" s="5" t="s">
        <v>84</v>
      </c>
      <c r="B96" s="4">
        <v>-1172517.3</v>
      </c>
      <c r="C96" s="7">
        <v>-247228.1</v>
      </c>
      <c r="D96" s="46"/>
    </row>
    <row r="97" spans="1:4" ht="13.5">
      <c r="A97" s="5" t="s">
        <v>74</v>
      </c>
      <c r="B97" s="4">
        <v>1177217.3</v>
      </c>
      <c r="C97" s="7">
        <v>247364.3</v>
      </c>
      <c r="D97" s="46"/>
    </row>
    <row r="98" spans="1:4" ht="13.5">
      <c r="A98" s="5" t="s">
        <v>75</v>
      </c>
      <c r="B98" s="4">
        <v>1177217.3</v>
      </c>
      <c r="C98" s="7">
        <v>247364.3</v>
      </c>
      <c r="D98" s="46"/>
    </row>
    <row r="99" spans="1:4" ht="23.25">
      <c r="A99" s="5" t="s">
        <v>78</v>
      </c>
      <c r="B99" s="4">
        <v>1177217.3</v>
      </c>
      <c r="C99" s="7">
        <v>247364.3</v>
      </c>
      <c r="D99" s="46"/>
    </row>
    <row r="100" spans="1:4" ht="23.25">
      <c r="A100" s="5" t="s">
        <v>76</v>
      </c>
      <c r="B100" s="4">
        <v>1177217.3</v>
      </c>
      <c r="C100" s="7">
        <v>247364.3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5">
      <selection activeCell="C94" sqref="C94:C96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105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171420</v>
      </c>
      <c r="C7" s="22">
        <f>C8+C11+C12+C16+C17+C18+C20+C21+C22+C23+C10</f>
        <v>54758.39999999999</v>
      </c>
      <c r="D7" s="23">
        <f aca="true" t="shared" si="0" ref="D7:D20">C7/B7*100</f>
        <v>31.943997199859986</v>
      </c>
    </row>
    <row r="8" spans="1:4" ht="12.75">
      <c r="A8" s="24" t="s">
        <v>15</v>
      </c>
      <c r="B8" s="25">
        <f>B9</f>
        <v>103382</v>
      </c>
      <c r="C8" s="25">
        <f>C9</f>
        <v>31299.6</v>
      </c>
      <c r="D8" s="23">
        <f t="shared" si="0"/>
        <v>30.275676616819176</v>
      </c>
    </row>
    <row r="9" spans="1:4" ht="12.75">
      <c r="A9" s="26" t="s">
        <v>0</v>
      </c>
      <c r="B9" s="27">
        <v>103382</v>
      </c>
      <c r="C9" s="28">
        <v>31299.6</v>
      </c>
      <c r="D9" s="29">
        <f t="shared" si="0"/>
        <v>30.275676616819176</v>
      </c>
    </row>
    <row r="10" spans="1:4" ht="12.75">
      <c r="A10" s="24" t="s">
        <v>98</v>
      </c>
      <c r="B10" s="50">
        <v>12876</v>
      </c>
      <c r="C10" s="51">
        <v>3777.9</v>
      </c>
      <c r="D10" s="29"/>
    </row>
    <row r="11" spans="1:4" ht="12.75">
      <c r="A11" s="24" t="s">
        <v>2</v>
      </c>
      <c r="B11" s="22">
        <v>8470</v>
      </c>
      <c r="C11" s="31">
        <v>4339.7</v>
      </c>
      <c r="D11" s="23">
        <f t="shared" si="0"/>
        <v>51.23612750885478</v>
      </c>
    </row>
    <row r="12" spans="1:4" ht="12.75">
      <c r="A12" s="24" t="s">
        <v>3</v>
      </c>
      <c r="B12" s="22">
        <f>B13+B14+B15</f>
        <v>11440</v>
      </c>
      <c r="C12" s="22">
        <f>C13+C14+C15</f>
        <v>2697.5</v>
      </c>
      <c r="D12" s="23">
        <f t="shared" si="0"/>
        <v>23.579545454545457</v>
      </c>
    </row>
    <row r="13" spans="1:4" ht="12.75">
      <c r="A13" s="26" t="s">
        <v>104</v>
      </c>
      <c r="B13" s="22">
        <v>2000</v>
      </c>
      <c r="C13" s="27">
        <v>176.2</v>
      </c>
      <c r="D13" s="23">
        <f t="shared" si="0"/>
        <v>8.81</v>
      </c>
    </row>
    <row r="14" spans="1:4" ht="12.75">
      <c r="A14" s="26" t="s">
        <v>8</v>
      </c>
      <c r="B14" s="27">
        <v>520</v>
      </c>
      <c r="C14" s="27">
        <v>93.9</v>
      </c>
      <c r="D14" s="23">
        <f t="shared" si="0"/>
        <v>18.057692307692307</v>
      </c>
    </row>
    <row r="15" spans="1:4" ht="12.75">
      <c r="A15" s="26" t="s">
        <v>99</v>
      </c>
      <c r="B15" s="27">
        <v>8920</v>
      </c>
      <c r="C15" s="27">
        <v>2427.4</v>
      </c>
      <c r="D15" s="23">
        <f t="shared" si="0"/>
        <v>27.213004484304932</v>
      </c>
    </row>
    <row r="16" spans="1:4" ht="12.75">
      <c r="A16" s="24" t="s">
        <v>19</v>
      </c>
      <c r="B16" s="22">
        <v>2380</v>
      </c>
      <c r="C16" s="32">
        <v>924.9</v>
      </c>
      <c r="D16" s="23">
        <f t="shared" si="0"/>
        <v>38.86134453781512</v>
      </c>
    </row>
    <row r="17" spans="1:4" ht="33.75">
      <c r="A17" s="24" t="s">
        <v>37</v>
      </c>
      <c r="B17" s="22">
        <v>28632</v>
      </c>
      <c r="C17" s="32">
        <v>9283.1</v>
      </c>
      <c r="D17" s="23">
        <f t="shared" si="0"/>
        <v>32.42211511595418</v>
      </c>
    </row>
    <row r="18" spans="1:4" ht="22.5">
      <c r="A18" s="24" t="s">
        <v>9</v>
      </c>
      <c r="B18" s="22">
        <f>B19</f>
        <v>135</v>
      </c>
      <c r="C18" s="22">
        <f>C19</f>
        <v>202.2</v>
      </c>
      <c r="D18" s="23">
        <f t="shared" si="0"/>
        <v>149.77777777777777</v>
      </c>
    </row>
    <row r="19" spans="1:4" ht="12.75">
      <c r="A19" s="26" t="s">
        <v>10</v>
      </c>
      <c r="B19" s="27">
        <v>135</v>
      </c>
      <c r="C19" s="30">
        <v>202.2</v>
      </c>
      <c r="D19" s="29">
        <f t="shared" si="0"/>
        <v>149.77777777777777</v>
      </c>
    </row>
    <row r="20" spans="1:4" ht="22.5">
      <c r="A20" s="24" t="s">
        <v>11</v>
      </c>
      <c r="B20" s="22">
        <v>3050</v>
      </c>
      <c r="C20" s="32">
        <v>919.6</v>
      </c>
      <c r="D20" s="23">
        <f t="shared" si="0"/>
        <v>30.150819672131146</v>
      </c>
    </row>
    <row r="21" spans="1:4" ht="22.5">
      <c r="A21" s="24" t="s">
        <v>20</v>
      </c>
      <c r="B21" s="22">
        <v>1000</v>
      </c>
      <c r="C21" s="31">
        <v>1045.2</v>
      </c>
      <c r="D21" s="23" t="s">
        <v>64</v>
      </c>
    </row>
    <row r="22" spans="1:4" ht="12.75">
      <c r="A22" s="24" t="s">
        <v>21</v>
      </c>
      <c r="B22" s="22">
        <v>55</v>
      </c>
      <c r="C22" s="31">
        <v>246.6</v>
      </c>
      <c r="D22" s="23">
        <f>C22/B22*100</f>
        <v>448.3636363636363</v>
      </c>
    </row>
    <row r="23" spans="1:4" ht="12.75">
      <c r="A23" s="24" t="s">
        <v>4</v>
      </c>
      <c r="B23" s="22"/>
      <c r="C23" s="31">
        <v>22.1</v>
      </c>
      <c r="D23" s="23" t="s">
        <v>64</v>
      </c>
    </row>
    <row r="24" spans="1:4" ht="12.75">
      <c r="A24" s="24" t="s">
        <v>16</v>
      </c>
      <c r="B24" s="22">
        <f>B25+B30+B31</f>
        <v>986539.1000000001</v>
      </c>
      <c r="C24" s="22">
        <f>C25+C30+C31</f>
        <v>283321.5</v>
      </c>
      <c r="D24" s="23">
        <f aca="true" t="shared" si="1" ref="D24:D30">C24/B24*100</f>
        <v>28.718729952011024</v>
      </c>
    </row>
    <row r="25" spans="1:4" ht="36">
      <c r="A25" s="26" t="s">
        <v>22</v>
      </c>
      <c r="B25" s="27">
        <f>B26+B27+B28+B29</f>
        <v>976143.6000000001</v>
      </c>
      <c r="C25" s="27">
        <f>C26+C27+C28+C29</f>
        <v>283293.9</v>
      </c>
      <c r="D25" s="29">
        <f t="shared" si="1"/>
        <v>29.021744341713656</v>
      </c>
    </row>
    <row r="26" spans="1:4" ht="24">
      <c r="A26" s="26" t="s">
        <v>23</v>
      </c>
      <c r="B26" s="27">
        <v>434675</v>
      </c>
      <c r="C26" s="30">
        <v>148306.2</v>
      </c>
      <c r="D26" s="29">
        <f t="shared" si="1"/>
        <v>34.11887042042906</v>
      </c>
    </row>
    <row r="27" spans="1:4" ht="24">
      <c r="A27" s="26" t="s">
        <v>24</v>
      </c>
      <c r="B27" s="27">
        <v>47289.4</v>
      </c>
      <c r="C27" s="30">
        <v>1079.4</v>
      </c>
      <c r="D27" s="29">
        <f t="shared" si="1"/>
        <v>2.2825411191514378</v>
      </c>
    </row>
    <row r="28" spans="1:4" ht="24">
      <c r="A28" s="26" t="s">
        <v>25</v>
      </c>
      <c r="B28" s="27">
        <v>494179.2</v>
      </c>
      <c r="C28" s="30">
        <v>133908.3</v>
      </c>
      <c r="D28" s="29">
        <f t="shared" si="1"/>
        <v>27.097113759543095</v>
      </c>
    </row>
    <row r="29" spans="1:4" ht="12.75">
      <c r="A29" s="26" t="s">
        <v>26</v>
      </c>
      <c r="B29" s="27">
        <v>0</v>
      </c>
      <c r="C29" s="30">
        <v>0</v>
      </c>
      <c r="D29" s="29" t="e">
        <f t="shared" si="1"/>
        <v>#DIV/0!</v>
      </c>
    </row>
    <row r="30" spans="1:4" ht="12.75">
      <c r="A30" s="26" t="s">
        <v>66</v>
      </c>
      <c r="B30" s="27">
        <v>10395.5</v>
      </c>
      <c r="C30" s="30">
        <v>337</v>
      </c>
      <c r="D30" s="29">
        <f t="shared" si="1"/>
        <v>3.2417873118176135</v>
      </c>
    </row>
    <row r="31" spans="1:4" ht="36">
      <c r="A31" s="26" t="s">
        <v>67</v>
      </c>
      <c r="B31" s="27"/>
      <c r="C31" s="30">
        <v>-309.4</v>
      </c>
      <c r="D31" s="29"/>
    </row>
    <row r="32" spans="1:4" ht="12.75">
      <c r="A32" s="24" t="s">
        <v>27</v>
      </c>
      <c r="B32" s="22">
        <f>B7+B24</f>
        <v>1157959.1</v>
      </c>
      <c r="C32" s="22">
        <f>C7+C24</f>
        <v>338079.89999999997</v>
      </c>
      <c r="D32" s="23">
        <f>C32/B32*100</f>
        <v>29.19618663560742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84535.7</v>
      </c>
      <c r="C34" s="32">
        <f>SUM(C35:C42)</f>
        <v>28926.199999999997</v>
      </c>
      <c r="D34" s="42">
        <f aca="true" t="shared" si="2" ref="D34:D40">C34/B34*100</f>
        <v>34.21773286315722</v>
      </c>
    </row>
    <row r="35" spans="1:4" ht="24">
      <c r="A35" s="26" t="s">
        <v>40</v>
      </c>
      <c r="B35" s="28">
        <v>1868.6</v>
      </c>
      <c r="C35" s="30">
        <v>653.3</v>
      </c>
      <c r="D35" s="29">
        <f t="shared" si="2"/>
        <v>34.96200363908809</v>
      </c>
    </row>
    <row r="36" spans="1:4" ht="36">
      <c r="A36" s="26" t="s">
        <v>41</v>
      </c>
      <c r="B36" s="28">
        <v>1562.3</v>
      </c>
      <c r="C36" s="30">
        <v>466.8</v>
      </c>
      <c r="D36" s="29">
        <f t="shared" si="2"/>
        <v>29.879024515137942</v>
      </c>
    </row>
    <row r="37" spans="1:4" ht="36">
      <c r="A37" s="26" t="s">
        <v>42</v>
      </c>
      <c r="B37" s="28">
        <v>63027</v>
      </c>
      <c r="C37" s="30">
        <v>19682.1</v>
      </c>
      <c r="D37" s="29">
        <f t="shared" si="2"/>
        <v>31.228045123518488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596.7</v>
      </c>
      <c r="C39" s="30">
        <v>197</v>
      </c>
      <c r="D39" s="29">
        <f t="shared" si="2"/>
        <v>33.01491536785654</v>
      </c>
    </row>
    <row r="40" spans="1:4" ht="12.75">
      <c r="A40" s="26" t="s">
        <v>96</v>
      </c>
      <c r="B40" s="28">
        <v>0</v>
      </c>
      <c r="C40" s="30">
        <v>0</v>
      </c>
      <c r="D40" s="29" t="e">
        <f t="shared" si="2"/>
        <v>#DIV/0!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17175</v>
      </c>
      <c r="C42" s="30">
        <v>7927</v>
      </c>
      <c r="D42" s="29">
        <f aca="true" t="shared" si="3" ref="D42:D67">C42/B42*100</f>
        <v>46.15429403202329</v>
      </c>
    </row>
    <row r="43" spans="1:4" ht="12.75">
      <c r="A43" s="24" t="s">
        <v>33</v>
      </c>
      <c r="B43" s="22">
        <f>B44</f>
        <v>1813.7</v>
      </c>
      <c r="C43" s="22">
        <f>C44</f>
        <v>255.8</v>
      </c>
      <c r="D43" s="23">
        <f t="shared" si="3"/>
        <v>14.103765782654243</v>
      </c>
    </row>
    <row r="44" spans="1:4" ht="12.75">
      <c r="A44" s="26" t="s">
        <v>46</v>
      </c>
      <c r="B44" s="27">
        <v>1813.7</v>
      </c>
      <c r="C44" s="30">
        <v>255.8</v>
      </c>
      <c r="D44" s="23">
        <f t="shared" si="3"/>
        <v>14.103765782654243</v>
      </c>
    </row>
    <row r="45" spans="1:4" ht="22.5">
      <c r="A45" s="24" t="s">
        <v>13</v>
      </c>
      <c r="B45" s="32">
        <f>B46</f>
        <v>6273.9</v>
      </c>
      <c r="C45" s="32">
        <f>C46</f>
        <v>931.4</v>
      </c>
      <c r="D45" s="23">
        <f t="shared" si="3"/>
        <v>14.845630309695723</v>
      </c>
    </row>
    <row r="46" spans="1:4" ht="24">
      <c r="A46" s="26" t="s">
        <v>47</v>
      </c>
      <c r="B46" s="28">
        <v>6273.9</v>
      </c>
      <c r="C46" s="30">
        <v>931.4</v>
      </c>
      <c r="D46" s="29">
        <f t="shared" si="3"/>
        <v>14.845630309695723</v>
      </c>
    </row>
    <row r="47" spans="1:4" ht="12.75">
      <c r="A47" s="24" t="s">
        <v>14</v>
      </c>
      <c r="B47" s="32">
        <f>SUM(B48:B53)</f>
        <v>79413.1</v>
      </c>
      <c r="C47" s="32">
        <f>SUM(C48:C53)</f>
        <v>24230.4</v>
      </c>
      <c r="D47" s="23">
        <f t="shared" si="3"/>
        <v>30.511842504574183</v>
      </c>
    </row>
    <row r="48" spans="1:4" ht="12.75">
      <c r="A48" s="26" t="s">
        <v>103</v>
      </c>
      <c r="B48" s="28">
        <v>569.6</v>
      </c>
      <c r="C48" s="28">
        <v>0</v>
      </c>
      <c r="D48" s="23"/>
    </row>
    <row r="49" spans="1:4" ht="12.75">
      <c r="A49" s="26" t="s">
        <v>68</v>
      </c>
      <c r="B49" s="28">
        <v>12550</v>
      </c>
      <c r="C49" s="30">
        <v>789</v>
      </c>
      <c r="D49" s="29">
        <f t="shared" si="3"/>
        <v>6.286852589641434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26860.6</v>
      </c>
      <c r="C51" s="30">
        <v>7163.8</v>
      </c>
      <c r="D51" s="29">
        <f t="shared" si="3"/>
        <v>26.670290313693666</v>
      </c>
    </row>
    <row r="52" spans="1:4" ht="12.75">
      <c r="A52" s="26" t="s">
        <v>93</v>
      </c>
      <c r="B52" s="28">
        <v>34861.1</v>
      </c>
      <c r="C52" s="30">
        <v>16026.8</v>
      </c>
      <c r="D52" s="29">
        <f t="shared" si="3"/>
        <v>45.97330548949976</v>
      </c>
    </row>
    <row r="53" spans="1:4" ht="12.75">
      <c r="A53" s="26" t="s">
        <v>50</v>
      </c>
      <c r="B53" s="28">
        <v>4560.5</v>
      </c>
      <c r="C53" s="30">
        <v>239.5</v>
      </c>
      <c r="D53" s="29">
        <f t="shared" si="3"/>
        <v>5.251617147242627</v>
      </c>
    </row>
    <row r="54" spans="1:4" ht="12.75">
      <c r="A54" s="24" t="s">
        <v>5</v>
      </c>
      <c r="B54" s="32">
        <f>SUM(B55:B58)</f>
        <v>100084.55399999999</v>
      </c>
      <c r="C54" s="32">
        <f>SUM(C55:C58)</f>
        <v>17973.100000000002</v>
      </c>
      <c r="D54" s="23">
        <f t="shared" si="3"/>
        <v>17.95791586382051</v>
      </c>
    </row>
    <row r="55" spans="1:4" ht="12.75">
      <c r="A55" s="26" t="s">
        <v>51</v>
      </c>
      <c r="B55" s="28">
        <v>511.934</v>
      </c>
      <c r="C55" s="30">
        <v>299.6</v>
      </c>
      <c r="D55" s="29">
        <f t="shared" si="3"/>
        <v>58.52316900225419</v>
      </c>
    </row>
    <row r="56" spans="1:4" ht="12.75">
      <c r="A56" s="26" t="s">
        <v>52</v>
      </c>
      <c r="B56" s="28">
        <v>71431.92</v>
      </c>
      <c r="C56" s="30">
        <v>14891.7</v>
      </c>
      <c r="D56" s="29">
        <f t="shared" si="3"/>
        <v>20.847402673762655</v>
      </c>
    </row>
    <row r="57" spans="1:4" ht="12.75">
      <c r="A57" s="26" t="s">
        <v>85</v>
      </c>
      <c r="B57" s="28">
        <v>19737.2</v>
      </c>
      <c r="C57" s="30">
        <v>1216.3</v>
      </c>
      <c r="D57" s="29">
        <f t="shared" si="3"/>
        <v>6.162474920454775</v>
      </c>
    </row>
    <row r="58" spans="1:4" ht="12.75">
      <c r="A58" s="26" t="s">
        <v>97</v>
      </c>
      <c r="B58" s="28">
        <v>8403.5</v>
      </c>
      <c r="C58" s="30">
        <v>1565.5</v>
      </c>
      <c r="D58" s="29">
        <f t="shared" si="3"/>
        <v>18.629142619146783</v>
      </c>
    </row>
    <row r="59" spans="1:4" ht="12.75">
      <c r="A59" s="24" t="s">
        <v>6</v>
      </c>
      <c r="B59" s="32">
        <f>SUM(B60:B64)</f>
        <v>551418.0000000001</v>
      </c>
      <c r="C59" s="32">
        <f>SUM(C60:C64)</f>
        <v>173608.4</v>
      </c>
      <c r="D59" s="23">
        <f t="shared" si="3"/>
        <v>31.483992180160957</v>
      </c>
    </row>
    <row r="60" spans="1:4" ht="12.75">
      <c r="A60" s="26" t="s">
        <v>53</v>
      </c>
      <c r="B60" s="28">
        <v>167688.6</v>
      </c>
      <c r="C60" s="30">
        <v>50784.9</v>
      </c>
      <c r="D60" s="29">
        <f t="shared" si="3"/>
        <v>30.285243003996694</v>
      </c>
    </row>
    <row r="61" spans="1:4" ht="12.75">
      <c r="A61" s="26" t="s">
        <v>54</v>
      </c>
      <c r="B61" s="28">
        <v>297414.8</v>
      </c>
      <c r="C61" s="30">
        <v>96363</v>
      </c>
      <c r="D61" s="29">
        <f t="shared" si="3"/>
        <v>32.40020335235503</v>
      </c>
    </row>
    <row r="62" spans="1:4" ht="12.75">
      <c r="A62" s="26" t="s">
        <v>79</v>
      </c>
      <c r="B62" s="28">
        <v>62099.9</v>
      </c>
      <c r="C62" s="30">
        <v>20067</v>
      </c>
      <c r="D62" s="29">
        <f t="shared" si="3"/>
        <v>32.31406169736183</v>
      </c>
    </row>
    <row r="63" spans="1:4" ht="12.75">
      <c r="A63" s="26" t="s">
        <v>55</v>
      </c>
      <c r="B63" s="28">
        <v>735.4</v>
      </c>
      <c r="C63" s="30">
        <v>15</v>
      </c>
      <c r="D63" s="29">
        <f t="shared" si="3"/>
        <v>2.0397062822953496</v>
      </c>
    </row>
    <row r="64" spans="1:4" ht="12.75">
      <c r="A64" s="26" t="s">
        <v>56</v>
      </c>
      <c r="B64" s="28">
        <v>23479.3</v>
      </c>
      <c r="C64" s="30">
        <v>6378.5</v>
      </c>
      <c r="D64" s="29">
        <f t="shared" si="3"/>
        <v>27.166482816779038</v>
      </c>
    </row>
    <row r="65" spans="1:4" ht="12.75">
      <c r="A65" s="24" t="s">
        <v>34</v>
      </c>
      <c r="B65" s="32">
        <f>SUM(B66:B67)</f>
        <v>117399.29999999999</v>
      </c>
      <c r="C65" s="32">
        <f>SUM(C66:C67)</f>
        <v>39497.9</v>
      </c>
      <c r="D65" s="23">
        <f t="shared" si="3"/>
        <v>33.644067724424254</v>
      </c>
    </row>
    <row r="66" spans="1:4" ht="12.75">
      <c r="A66" s="26" t="s">
        <v>57</v>
      </c>
      <c r="B66" s="28">
        <v>85718.7</v>
      </c>
      <c r="C66" s="30">
        <v>29598.7</v>
      </c>
      <c r="D66" s="29">
        <f t="shared" si="3"/>
        <v>34.53003836969063</v>
      </c>
    </row>
    <row r="67" spans="1:4" ht="12.75">
      <c r="A67" s="26" t="s">
        <v>58</v>
      </c>
      <c r="B67" s="28">
        <v>31680.6</v>
      </c>
      <c r="C67" s="30">
        <v>9899.2</v>
      </c>
      <c r="D67" s="29">
        <f t="shared" si="3"/>
        <v>31.246882950449173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214406.8</v>
      </c>
      <c r="C70" s="32">
        <f>C71+C72+C73+C74+C75</f>
        <v>52130.7</v>
      </c>
      <c r="D70" s="23">
        <f aca="true" t="shared" si="4" ref="D70:D79">C70/B70*100</f>
        <v>24.31392101369919</v>
      </c>
    </row>
    <row r="71" spans="1:4" ht="12.75">
      <c r="A71" s="26" t="s">
        <v>59</v>
      </c>
      <c r="B71" s="28">
        <v>4690</v>
      </c>
      <c r="C71" s="30">
        <v>1812</v>
      </c>
      <c r="D71" s="29">
        <f t="shared" si="4"/>
        <v>38.63539445628998</v>
      </c>
    </row>
    <row r="72" spans="1:4" ht="12.75">
      <c r="A72" s="26" t="s">
        <v>60</v>
      </c>
      <c r="B72" s="28">
        <v>81321.7</v>
      </c>
      <c r="C72" s="30">
        <v>25738</v>
      </c>
      <c r="D72" s="29">
        <f t="shared" si="4"/>
        <v>31.649608898977768</v>
      </c>
    </row>
    <row r="73" spans="1:4" ht="12.75">
      <c r="A73" s="26" t="s">
        <v>61</v>
      </c>
      <c r="B73" s="28">
        <v>10805.7</v>
      </c>
      <c r="C73" s="30">
        <v>2786.7</v>
      </c>
      <c r="D73" s="29">
        <f t="shared" si="4"/>
        <v>25.789166828618228</v>
      </c>
    </row>
    <row r="74" spans="1:4" ht="12.75">
      <c r="A74" s="26" t="s">
        <v>62</v>
      </c>
      <c r="B74" s="28">
        <v>104375.1</v>
      </c>
      <c r="C74" s="30">
        <v>18154.8</v>
      </c>
      <c r="D74" s="29">
        <f t="shared" si="4"/>
        <v>17.39380369455933</v>
      </c>
    </row>
    <row r="75" spans="1:4" ht="12.75">
      <c r="A75" s="26" t="s">
        <v>63</v>
      </c>
      <c r="B75" s="28">
        <v>13214.3</v>
      </c>
      <c r="C75" s="30">
        <v>3639.2</v>
      </c>
      <c r="D75" s="29">
        <f>C75/B75*100</f>
        <v>27.539862119067983</v>
      </c>
    </row>
    <row r="76" spans="1:4" ht="12.75">
      <c r="A76" s="24" t="s">
        <v>35</v>
      </c>
      <c r="B76" s="22">
        <f>B77+B78</f>
        <v>4372.9</v>
      </c>
      <c r="C76" s="22">
        <f>C77+C78</f>
        <v>1395.5</v>
      </c>
      <c r="D76" s="23">
        <f t="shared" si="4"/>
        <v>31.912460838345265</v>
      </c>
    </row>
    <row r="77" spans="1:4" ht="12.75">
      <c r="A77" s="26" t="s">
        <v>91</v>
      </c>
      <c r="B77" s="27">
        <v>450</v>
      </c>
      <c r="C77" s="27">
        <v>172.9</v>
      </c>
      <c r="D77" s="29">
        <f t="shared" si="4"/>
        <v>38.422222222222224</v>
      </c>
    </row>
    <row r="78" spans="1:4" ht="12.75">
      <c r="A78" s="26" t="s">
        <v>90</v>
      </c>
      <c r="B78" s="27">
        <v>3922.9</v>
      </c>
      <c r="C78" s="27">
        <v>1222.6</v>
      </c>
      <c r="D78" s="29">
        <f t="shared" si="4"/>
        <v>31.16571923831859</v>
      </c>
    </row>
    <row r="79" spans="1:4" ht="12.75">
      <c r="A79" s="24" t="s">
        <v>36</v>
      </c>
      <c r="B79" s="22">
        <v>2941.1</v>
      </c>
      <c r="C79" s="22">
        <v>914.3</v>
      </c>
      <c r="D79" s="23">
        <f t="shared" si="4"/>
        <v>31.087008262214816</v>
      </c>
    </row>
    <row r="80" spans="1:4" ht="12.75">
      <c r="A80" s="24" t="s">
        <v>28</v>
      </c>
      <c r="B80" s="22">
        <f>B34+B43+B45+B47+B54+B59+B65+B70+B76+B79</f>
        <v>1162659.0540000002</v>
      </c>
      <c r="C80" s="22">
        <f>C34+C43+C45+C47+C54+C59+C65+C68+C70+C76+C79</f>
        <v>339863.7</v>
      </c>
      <c r="D80" s="23">
        <f>C80/B80*100</f>
        <v>29.231587612098014</v>
      </c>
    </row>
    <row r="81" spans="1:4" ht="22.5">
      <c r="A81" s="24" t="s">
        <v>29</v>
      </c>
      <c r="B81" s="49">
        <f>B32-B80</f>
        <v>-4699.954000000143</v>
      </c>
      <c r="C81" s="32">
        <f>C32-C80</f>
        <v>-1783.8000000000466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92</v>
      </c>
      <c r="D83" s="8"/>
    </row>
    <row r="84" spans="1:4" ht="20.25">
      <c r="A84" s="45" t="s">
        <v>1</v>
      </c>
      <c r="B84" s="43" t="s">
        <v>80</v>
      </c>
      <c r="C84" s="44" t="s">
        <v>32</v>
      </c>
      <c r="D84" s="8"/>
    </row>
    <row r="85" spans="1:4" ht="23.25">
      <c r="A85" s="1" t="s">
        <v>30</v>
      </c>
      <c r="B85" s="6">
        <f>B86+B91</f>
        <v>4700</v>
      </c>
      <c r="C85" s="6">
        <f>C86+C91</f>
        <v>1783.7999999999884</v>
      </c>
      <c r="D85" s="8"/>
    </row>
    <row r="86" spans="1:4" ht="22.5">
      <c r="A86" s="39" t="s">
        <v>89</v>
      </c>
      <c r="B86" s="47">
        <f>B87</f>
        <v>0</v>
      </c>
      <c r="C86" s="47">
        <f>C87</f>
        <v>0</v>
      </c>
      <c r="D86" s="8"/>
    </row>
    <row r="87" spans="1:4" ht="23.25">
      <c r="A87" s="2" t="s">
        <v>69</v>
      </c>
      <c r="B87" s="3">
        <v>0</v>
      </c>
      <c r="C87" s="3">
        <v>0</v>
      </c>
      <c r="D87" s="16"/>
    </row>
    <row r="88" spans="1:4" ht="34.5">
      <c r="A88" s="2" t="s">
        <v>70</v>
      </c>
      <c r="B88" s="3">
        <v>0</v>
      </c>
      <c r="C88" s="3">
        <v>0</v>
      </c>
      <c r="D88" s="16"/>
    </row>
    <row r="89" spans="1:4" ht="34.5">
      <c r="A89" s="5" t="s">
        <v>71</v>
      </c>
      <c r="B89" s="3">
        <v>0</v>
      </c>
      <c r="C89" s="3">
        <v>0</v>
      </c>
      <c r="D89" s="8"/>
    </row>
    <row r="90" spans="1:4" ht="34.5">
      <c r="A90" s="5" t="s">
        <v>72</v>
      </c>
      <c r="B90" s="3">
        <v>0</v>
      </c>
      <c r="C90" s="3">
        <v>0</v>
      </c>
      <c r="D90" s="16"/>
    </row>
    <row r="91" spans="1:4" ht="12.75">
      <c r="A91" s="48" t="s">
        <v>77</v>
      </c>
      <c r="B91" s="47">
        <f>B92</f>
        <v>4700</v>
      </c>
      <c r="C91" s="47">
        <f>C92</f>
        <v>1783.7999999999884</v>
      </c>
      <c r="D91" s="16"/>
    </row>
    <row r="92" spans="1:4" ht="23.25">
      <c r="A92" s="5" t="s">
        <v>73</v>
      </c>
      <c r="B92" s="4">
        <f>B93+B97</f>
        <v>4700</v>
      </c>
      <c r="C92" s="4">
        <f>C93+C97</f>
        <v>1783.7999999999884</v>
      </c>
      <c r="D92" s="16"/>
    </row>
    <row r="93" spans="1:4" ht="12.75">
      <c r="A93" s="5" t="s">
        <v>81</v>
      </c>
      <c r="B93" s="4">
        <v>-1157959.1</v>
      </c>
      <c r="C93" s="7">
        <v>-338737.3</v>
      </c>
      <c r="D93" s="16"/>
    </row>
    <row r="94" spans="1:4" ht="12.75">
      <c r="A94" s="5" t="s">
        <v>82</v>
      </c>
      <c r="B94" s="4">
        <v>-1157959.1</v>
      </c>
      <c r="C94" s="7">
        <v>-338737.3</v>
      </c>
      <c r="D94" s="8"/>
    </row>
    <row r="95" spans="1:4" ht="23.25">
      <c r="A95" s="5" t="s">
        <v>83</v>
      </c>
      <c r="B95" s="4">
        <v>-1157959.1</v>
      </c>
      <c r="C95" s="7">
        <v>-338737.3</v>
      </c>
      <c r="D95" s="46"/>
    </row>
    <row r="96" spans="1:4" ht="23.25">
      <c r="A96" s="5" t="s">
        <v>84</v>
      </c>
      <c r="B96" s="4">
        <v>-1157959.1</v>
      </c>
      <c r="C96" s="7">
        <v>-338737.3</v>
      </c>
      <c r="D96" s="46"/>
    </row>
    <row r="97" spans="1:4" ht="13.5">
      <c r="A97" s="5" t="s">
        <v>74</v>
      </c>
      <c r="B97" s="4">
        <v>1162659.1</v>
      </c>
      <c r="C97" s="7">
        <v>340521.1</v>
      </c>
      <c r="D97" s="46"/>
    </row>
    <row r="98" spans="1:4" ht="13.5">
      <c r="A98" s="5" t="s">
        <v>75</v>
      </c>
      <c r="B98" s="4">
        <v>1162659.1</v>
      </c>
      <c r="C98" s="7">
        <v>340521.1</v>
      </c>
      <c r="D98" s="46"/>
    </row>
    <row r="99" spans="1:4" ht="23.25">
      <c r="A99" s="5" t="s">
        <v>78</v>
      </c>
      <c r="B99" s="4">
        <v>1162659.1</v>
      </c>
      <c r="C99" s="7">
        <v>340521.1</v>
      </c>
      <c r="D99" s="46"/>
    </row>
    <row r="100" spans="1:4" ht="23.25">
      <c r="A100" s="5" t="s">
        <v>76</v>
      </c>
      <c r="B100" s="4">
        <v>1162659.1</v>
      </c>
      <c r="C100" s="7">
        <v>340521.1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2">
      <selection activeCell="B54" sqref="B54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106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171420</v>
      </c>
      <c r="C7" s="22">
        <f>C8+C11+C12+C16+C17+C18+C20+C21+C22+C23+C10</f>
        <v>67838.80000000002</v>
      </c>
      <c r="D7" s="23">
        <f aca="true" t="shared" si="0" ref="D7:D20">C7/B7*100</f>
        <v>39.57461206393654</v>
      </c>
    </row>
    <row r="8" spans="1:4" ht="12.75">
      <c r="A8" s="24" t="s">
        <v>15</v>
      </c>
      <c r="B8" s="25">
        <f>B9</f>
        <v>103382</v>
      </c>
      <c r="C8" s="25">
        <f>C9</f>
        <v>38261.3</v>
      </c>
      <c r="D8" s="23">
        <f t="shared" si="0"/>
        <v>37.009634172293055</v>
      </c>
    </row>
    <row r="9" spans="1:4" ht="12.75">
      <c r="A9" s="26" t="s">
        <v>0</v>
      </c>
      <c r="B9" s="27">
        <v>103382</v>
      </c>
      <c r="C9" s="28">
        <v>38261.3</v>
      </c>
      <c r="D9" s="29">
        <f t="shared" si="0"/>
        <v>37.009634172293055</v>
      </c>
    </row>
    <row r="10" spans="1:4" ht="12.75">
      <c r="A10" s="24" t="s">
        <v>98</v>
      </c>
      <c r="B10" s="50">
        <v>12876</v>
      </c>
      <c r="C10" s="51">
        <v>4462.2</v>
      </c>
      <c r="D10" s="29"/>
    </row>
    <row r="11" spans="1:4" ht="12.75">
      <c r="A11" s="24" t="s">
        <v>2</v>
      </c>
      <c r="B11" s="22">
        <v>8470</v>
      </c>
      <c r="C11" s="31">
        <v>5942.8</v>
      </c>
      <c r="D11" s="23">
        <f t="shared" si="0"/>
        <v>70.1629279811098</v>
      </c>
    </row>
    <row r="12" spans="1:4" ht="12.75">
      <c r="A12" s="24" t="s">
        <v>3</v>
      </c>
      <c r="B12" s="22">
        <f>B13+B14+B15</f>
        <v>11440</v>
      </c>
      <c r="C12" s="22">
        <f>C13+C14+C15</f>
        <v>3932.8</v>
      </c>
      <c r="D12" s="23">
        <f t="shared" si="0"/>
        <v>34.37762237762238</v>
      </c>
    </row>
    <row r="13" spans="1:4" ht="12.75">
      <c r="A13" s="26" t="s">
        <v>104</v>
      </c>
      <c r="B13" s="22">
        <v>2000</v>
      </c>
      <c r="C13" s="27">
        <v>250.8</v>
      </c>
      <c r="D13" s="23">
        <f t="shared" si="0"/>
        <v>12.540000000000001</v>
      </c>
    </row>
    <row r="14" spans="1:4" ht="12.75">
      <c r="A14" s="26" t="s">
        <v>8</v>
      </c>
      <c r="B14" s="27">
        <v>520</v>
      </c>
      <c r="C14" s="27">
        <v>104.6</v>
      </c>
      <c r="D14" s="23">
        <f t="shared" si="0"/>
        <v>20.115384615384617</v>
      </c>
    </row>
    <row r="15" spans="1:4" ht="12.75">
      <c r="A15" s="26" t="s">
        <v>99</v>
      </c>
      <c r="B15" s="27">
        <v>8920</v>
      </c>
      <c r="C15" s="27">
        <v>3577.4</v>
      </c>
      <c r="D15" s="23">
        <f t="shared" si="0"/>
        <v>40.10538116591928</v>
      </c>
    </row>
    <row r="16" spans="1:4" ht="12.75">
      <c r="A16" s="24" t="s">
        <v>19</v>
      </c>
      <c r="B16" s="22">
        <v>2380</v>
      </c>
      <c r="C16" s="32">
        <v>1098.7</v>
      </c>
      <c r="D16" s="23">
        <f t="shared" si="0"/>
        <v>46.16386554621849</v>
      </c>
    </row>
    <row r="17" spans="1:4" ht="33.75">
      <c r="A17" s="24" t="s">
        <v>37</v>
      </c>
      <c r="B17" s="22">
        <v>28632</v>
      </c>
      <c r="C17" s="32">
        <v>11537.5</v>
      </c>
      <c r="D17" s="23">
        <f t="shared" si="0"/>
        <v>40.29582285554624</v>
      </c>
    </row>
    <row r="18" spans="1:4" ht="22.5">
      <c r="A18" s="24" t="s">
        <v>9</v>
      </c>
      <c r="B18" s="22">
        <f>B19</f>
        <v>135</v>
      </c>
      <c r="C18" s="22">
        <f>C19</f>
        <v>206.5</v>
      </c>
      <c r="D18" s="23">
        <f t="shared" si="0"/>
        <v>152.96296296296296</v>
      </c>
    </row>
    <row r="19" spans="1:4" ht="12.75">
      <c r="A19" s="26" t="s">
        <v>10</v>
      </c>
      <c r="B19" s="27">
        <v>135</v>
      </c>
      <c r="C19" s="30">
        <v>206.5</v>
      </c>
      <c r="D19" s="29">
        <f t="shared" si="0"/>
        <v>152.96296296296296</v>
      </c>
    </row>
    <row r="20" spans="1:4" ht="22.5">
      <c r="A20" s="24" t="s">
        <v>11</v>
      </c>
      <c r="B20" s="22">
        <v>3050</v>
      </c>
      <c r="C20" s="32">
        <v>999.8</v>
      </c>
      <c r="D20" s="23">
        <f t="shared" si="0"/>
        <v>32.78032786885246</v>
      </c>
    </row>
    <row r="21" spans="1:4" ht="22.5">
      <c r="A21" s="24" t="s">
        <v>20</v>
      </c>
      <c r="B21" s="22">
        <v>1000</v>
      </c>
      <c r="C21" s="31">
        <v>1093</v>
      </c>
      <c r="D21" s="23" t="s">
        <v>64</v>
      </c>
    </row>
    <row r="22" spans="1:4" ht="12.75">
      <c r="A22" s="24" t="s">
        <v>21</v>
      </c>
      <c r="B22" s="22">
        <v>55</v>
      </c>
      <c r="C22" s="31">
        <v>277.3</v>
      </c>
      <c r="D22" s="23">
        <f>C22/B22*100</f>
        <v>504.1818181818182</v>
      </c>
    </row>
    <row r="23" spans="1:4" ht="12.75">
      <c r="A23" s="24" t="s">
        <v>4</v>
      </c>
      <c r="B23" s="22"/>
      <c r="C23" s="31">
        <v>26.9</v>
      </c>
      <c r="D23" s="23" t="s">
        <v>64</v>
      </c>
    </row>
    <row r="24" spans="1:4" ht="12.75">
      <c r="A24" s="24" t="s">
        <v>16</v>
      </c>
      <c r="B24" s="22">
        <f>B25+B30+B31</f>
        <v>986539.1</v>
      </c>
      <c r="C24" s="22">
        <f>C25+C30+C31</f>
        <v>368427.89999999997</v>
      </c>
      <c r="D24" s="23">
        <f aca="true" t="shared" si="1" ref="D24:D30">C24/B24*100</f>
        <v>37.34549395964134</v>
      </c>
    </row>
    <row r="25" spans="1:4" ht="36">
      <c r="A25" s="26" t="s">
        <v>22</v>
      </c>
      <c r="B25" s="27">
        <f>B26+B27+B28+B29</f>
        <v>970287.2</v>
      </c>
      <c r="C25" s="27">
        <f>C26+C27+C28+C29</f>
        <v>368311.1</v>
      </c>
      <c r="D25" s="29">
        <f t="shared" si="1"/>
        <v>37.958977506866006</v>
      </c>
    </row>
    <row r="26" spans="1:4" ht="24">
      <c r="A26" s="26" t="s">
        <v>23</v>
      </c>
      <c r="B26" s="27">
        <v>434675</v>
      </c>
      <c r="C26" s="30">
        <v>188644.2</v>
      </c>
      <c r="D26" s="29">
        <f t="shared" si="1"/>
        <v>43.39890722953931</v>
      </c>
    </row>
    <row r="27" spans="1:4" ht="24">
      <c r="A27" s="26" t="s">
        <v>24</v>
      </c>
      <c r="B27" s="27">
        <v>47289.4</v>
      </c>
      <c r="C27" s="30">
        <v>6867.1</v>
      </c>
      <c r="D27" s="29">
        <f t="shared" si="1"/>
        <v>14.521436093500869</v>
      </c>
    </row>
    <row r="28" spans="1:4" ht="24">
      <c r="A28" s="26" t="s">
        <v>25</v>
      </c>
      <c r="B28" s="27">
        <v>488322.8</v>
      </c>
      <c r="C28" s="30">
        <v>172799.8</v>
      </c>
      <c r="D28" s="29">
        <f t="shared" si="1"/>
        <v>35.38638785655718</v>
      </c>
    </row>
    <row r="29" spans="1:4" ht="12.75">
      <c r="A29" s="26" t="s">
        <v>26</v>
      </c>
      <c r="B29" s="27">
        <v>0</v>
      </c>
      <c r="C29" s="30">
        <v>0</v>
      </c>
      <c r="D29" s="29" t="e">
        <f t="shared" si="1"/>
        <v>#DIV/0!</v>
      </c>
    </row>
    <row r="30" spans="1:4" ht="12.75">
      <c r="A30" s="26" t="s">
        <v>66</v>
      </c>
      <c r="B30" s="27">
        <v>16251.9</v>
      </c>
      <c r="C30" s="30">
        <v>426.5</v>
      </c>
      <c r="D30" s="29">
        <f t="shared" si="1"/>
        <v>2.6243085423858137</v>
      </c>
    </row>
    <row r="31" spans="1:4" ht="36">
      <c r="A31" s="26" t="s">
        <v>67</v>
      </c>
      <c r="B31" s="27"/>
      <c r="C31" s="30">
        <v>-309.7</v>
      </c>
      <c r="D31" s="29"/>
    </row>
    <row r="32" spans="1:4" ht="12.75">
      <c r="A32" s="24" t="s">
        <v>27</v>
      </c>
      <c r="B32" s="22">
        <f>B7+B24</f>
        <v>1157959.1</v>
      </c>
      <c r="C32" s="22">
        <f>C7+C24</f>
        <v>436266.69999999995</v>
      </c>
      <c r="D32" s="23">
        <f>C32/B32*100</f>
        <v>37.67548439318797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84458.4</v>
      </c>
      <c r="C34" s="32">
        <f>SUM(C35:C42)</f>
        <v>35285.5</v>
      </c>
      <c r="D34" s="42">
        <f aca="true" t="shared" si="2" ref="D34:D40">C34/B34*100</f>
        <v>41.778556070207344</v>
      </c>
    </row>
    <row r="35" spans="1:4" ht="24">
      <c r="A35" s="26" t="s">
        <v>40</v>
      </c>
      <c r="B35" s="28">
        <v>1868.6</v>
      </c>
      <c r="C35" s="30">
        <v>794</v>
      </c>
      <c r="D35" s="29">
        <f t="shared" si="2"/>
        <v>42.491705019800925</v>
      </c>
    </row>
    <row r="36" spans="1:4" ht="36">
      <c r="A36" s="26" t="s">
        <v>41</v>
      </c>
      <c r="B36" s="28">
        <v>1562.3</v>
      </c>
      <c r="C36" s="30">
        <v>616.1</v>
      </c>
      <c r="D36" s="29">
        <f t="shared" si="2"/>
        <v>39.43544773731038</v>
      </c>
    </row>
    <row r="37" spans="1:4" ht="36">
      <c r="A37" s="26" t="s">
        <v>42</v>
      </c>
      <c r="B37" s="28">
        <v>63027.1</v>
      </c>
      <c r="C37" s="30">
        <v>24851.2</v>
      </c>
      <c r="D37" s="29">
        <f t="shared" si="2"/>
        <v>39.429388310742524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596.7</v>
      </c>
      <c r="C39" s="30">
        <v>251</v>
      </c>
      <c r="D39" s="29">
        <f t="shared" si="2"/>
        <v>42.06468912351265</v>
      </c>
    </row>
    <row r="40" spans="1:4" ht="12.75">
      <c r="A40" s="26" t="s">
        <v>96</v>
      </c>
      <c r="B40" s="28">
        <v>0</v>
      </c>
      <c r="C40" s="30">
        <v>0</v>
      </c>
      <c r="D40" s="29" t="e">
        <f t="shared" si="2"/>
        <v>#DIV/0!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17097.6</v>
      </c>
      <c r="C42" s="30">
        <v>8773.2</v>
      </c>
      <c r="D42" s="29">
        <f aca="true" t="shared" si="3" ref="D42:D67">C42/B42*100</f>
        <v>51.31246490735543</v>
      </c>
    </row>
    <row r="43" spans="1:4" ht="12.75">
      <c r="A43" s="24" t="s">
        <v>33</v>
      </c>
      <c r="B43" s="22">
        <f>B44</f>
        <v>1813.7</v>
      </c>
      <c r="C43" s="22">
        <f>C44</f>
        <v>345.8</v>
      </c>
      <c r="D43" s="23">
        <f t="shared" si="3"/>
        <v>19.06599768429178</v>
      </c>
    </row>
    <row r="44" spans="1:4" ht="12.75">
      <c r="A44" s="26" t="s">
        <v>46</v>
      </c>
      <c r="B44" s="27">
        <v>1813.7</v>
      </c>
      <c r="C44" s="30">
        <v>345.8</v>
      </c>
      <c r="D44" s="23">
        <f t="shared" si="3"/>
        <v>19.06599768429178</v>
      </c>
    </row>
    <row r="45" spans="1:4" ht="22.5">
      <c r="A45" s="24" t="s">
        <v>13</v>
      </c>
      <c r="B45" s="32">
        <f>B46</f>
        <v>6273.9</v>
      </c>
      <c r="C45" s="32">
        <f>C46</f>
        <v>1183</v>
      </c>
      <c r="D45" s="23">
        <f t="shared" si="3"/>
        <v>18.855895057300884</v>
      </c>
    </row>
    <row r="46" spans="1:4" ht="24">
      <c r="A46" s="26" t="s">
        <v>47</v>
      </c>
      <c r="B46" s="28">
        <v>6273.9</v>
      </c>
      <c r="C46" s="30">
        <v>1183</v>
      </c>
      <c r="D46" s="29">
        <f t="shared" si="3"/>
        <v>18.855895057300884</v>
      </c>
    </row>
    <row r="47" spans="1:4" ht="12.75">
      <c r="A47" s="24" t="s">
        <v>14</v>
      </c>
      <c r="B47" s="32">
        <f>SUM(B48:B53)</f>
        <v>80202.4</v>
      </c>
      <c r="C47" s="32">
        <f>SUM(C48:C53)</f>
        <v>27579.8</v>
      </c>
      <c r="D47" s="23">
        <f t="shared" si="3"/>
        <v>34.38774899504254</v>
      </c>
    </row>
    <row r="48" spans="1:4" ht="12.75">
      <c r="A48" s="26" t="s">
        <v>103</v>
      </c>
      <c r="B48" s="28">
        <v>569.6</v>
      </c>
      <c r="C48" s="28">
        <v>0</v>
      </c>
      <c r="D48" s="23"/>
    </row>
    <row r="49" spans="1:4" ht="12.75">
      <c r="A49" s="26" t="s">
        <v>68</v>
      </c>
      <c r="B49" s="28">
        <v>12550</v>
      </c>
      <c r="C49" s="30">
        <v>867.5</v>
      </c>
      <c r="D49" s="29">
        <f t="shared" si="3"/>
        <v>6.912350597609562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26860.6</v>
      </c>
      <c r="C51" s="30">
        <v>8221.3</v>
      </c>
      <c r="D51" s="29">
        <f t="shared" si="3"/>
        <v>30.60728353052426</v>
      </c>
    </row>
    <row r="52" spans="1:4" ht="12.75">
      <c r="A52" s="26" t="s">
        <v>93</v>
      </c>
      <c r="B52" s="28">
        <v>35598.5</v>
      </c>
      <c r="C52" s="30">
        <v>18115.8</v>
      </c>
      <c r="D52" s="29">
        <f t="shared" si="3"/>
        <v>50.88922286051378</v>
      </c>
    </row>
    <row r="53" spans="1:4" ht="12.75">
      <c r="A53" s="26" t="s">
        <v>50</v>
      </c>
      <c r="B53" s="28">
        <v>4612.4</v>
      </c>
      <c r="C53" s="30">
        <v>363.9</v>
      </c>
      <c r="D53" s="29">
        <f t="shared" si="3"/>
        <v>7.889601942589541</v>
      </c>
    </row>
    <row r="54" spans="1:4" ht="12.75">
      <c r="A54" s="24" t="s">
        <v>5</v>
      </c>
      <c r="B54" s="32">
        <f>SUM(B55:B58)</f>
        <v>100984.55399999999</v>
      </c>
      <c r="C54" s="32">
        <f>SUM(C55:C58)</f>
        <v>25788.3</v>
      </c>
      <c r="D54" s="23">
        <f t="shared" si="3"/>
        <v>25.53687566912461</v>
      </c>
    </row>
    <row r="55" spans="1:4" ht="12.75">
      <c r="A55" s="26" t="s">
        <v>51</v>
      </c>
      <c r="B55" s="28">
        <v>511.934</v>
      </c>
      <c r="C55" s="30">
        <v>299.6</v>
      </c>
      <c r="D55" s="29">
        <f t="shared" si="3"/>
        <v>58.52316900225419</v>
      </c>
    </row>
    <row r="56" spans="1:4" ht="12.75">
      <c r="A56" s="26" t="s">
        <v>52</v>
      </c>
      <c r="B56" s="28">
        <v>71431.92</v>
      </c>
      <c r="C56" s="30">
        <v>21683.2</v>
      </c>
      <c r="D56" s="29">
        <f t="shared" si="3"/>
        <v>30.355056954929953</v>
      </c>
    </row>
    <row r="57" spans="1:4" ht="12.75">
      <c r="A57" s="26" t="s">
        <v>85</v>
      </c>
      <c r="B57" s="28">
        <v>20637.2</v>
      </c>
      <c r="C57" s="30">
        <v>1772.2</v>
      </c>
      <c r="D57" s="29">
        <f t="shared" si="3"/>
        <v>8.587405268156532</v>
      </c>
    </row>
    <row r="58" spans="1:4" ht="12.75">
      <c r="A58" s="26" t="s">
        <v>97</v>
      </c>
      <c r="B58" s="28">
        <v>8403.5</v>
      </c>
      <c r="C58" s="30">
        <v>2033.3</v>
      </c>
      <c r="D58" s="29">
        <f t="shared" si="3"/>
        <v>24.195870768132323</v>
      </c>
    </row>
    <row r="59" spans="1:4" ht="12.75">
      <c r="A59" s="24" t="s">
        <v>6</v>
      </c>
      <c r="B59" s="32">
        <f>SUM(B60:B64)</f>
        <v>551418.0000000001</v>
      </c>
      <c r="C59" s="32">
        <f>SUM(C60:C64)</f>
        <v>226722.3</v>
      </c>
      <c r="D59" s="23">
        <f t="shared" si="3"/>
        <v>41.1162312438114</v>
      </c>
    </row>
    <row r="60" spans="1:4" ht="12.75">
      <c r="A60" s="26" t="s">
        <v>53</v>
      </c>
      <c r="B60" s="28">
        <v>168135.3</v>
      </c>
      <c r="C60" s="30">
        <v>65183.1</v>
      </c>
      <c r="D60" s="29">
        <f t="shared" si="3"/>
        <v>38.76824200509947</v>
      </c>
    </row>
    <row r="61" spans="1:4" ht="12.75">
      <c r="A61" s="26" t="s">
        <v>54</v>
      </c>
      <c r="B61" s="28">
        <v>296546.4</v>
      </c>
      <c r="C61" s="30">
        <v>120674.2</v>
      </c>
      <c r="D61" s="29">
        <f t="shared" si="3"/>
        <v>40.69319337547176</v>
      </c>
    </row>
    <row r="62" spans="1:4" ht="12.75">
      <c r="A62" s="26" t="s">
        <v>79</v>
      </c>
      <c r="B62" s="28">
        <v>62521.6</v>
      </c>
      <c r="C62" s="30">
        <v>32159.4</v>
      </c>
      <c r="D62" s="29">
        <f t="shared" si="3"/>
        <v>51.437263281809805</v>
      </c>
    </row>
    <row r="63" spans="1:4" ht="12.75">
      <c r="A63" s="26" t="s">
        <v>55</v>
      </c>
      <c r="B63" s="28">
        <v>735.4</v>
      </c>
      <c r="C63" s="30">
        <v>15</v>
      </c>
      <c r="D63" s="29">
        <f t="shared" si="3"/>
        <v>2.0397062822953496</v>
      </c>
    </row>
    <row r="64" spans="1:4" ht="12.75">
      <c r="A64" s="26" t="s">
        <v>56</v>
      </c>
      <c r="B64" s="28">
        <v>23479.3</v>
      </c>
      <c r="C64" s="30">
        <v>8690.6</v>
      </c>
      <c r="D64" s="29">
        <f t="shared" si="3"/>
        <v>37.01388031159362</v>
      </c>
    </row>
    <row r="65" spans="1:4" ht="12.75">
      <c r="A65" s="24" t="s">
        <v>34</v>
      </c>
      <c r="B65" s="32">
        <f>SUM(B66:B67)</f>
        <v>117406.2</v>
      </c>
      <c r="C65" s="32">
        <f>SUM(C66:C67)</f>
        <v>52674.4</v>
      </c>
      <c r="D65" s="23">
        <f t="shared" si="3"/>
        <v>44.865092303472906</v>
      </c>
    </row>
    <row r="66" spans="1:4" ht="12.75">
      <c r="A66" s="26" t="s">
        <v>57</v>
      </c>
      <c r="B66" s="28">
        <v>85718.7</v>
      </c>
      <c r="C66" s="30">
        <v>39958</v>
      </c>
      <c r="D66" s="29">
        <f t="shared" si="3"/>
        <v>46.61526598046867</v>
      </c>
    </row>
    <row r="67" spans="1:4" ht="12.75">
      <c r="A67" s="26" t="s">
        <v>58</v>
      </c>
      <c r="B67" s="28">
        <v>31687.5</v>
      </c>
      <c r="C67" s="30">
        <v>12716.4</v>
      </c>
      <c r="D67" s="29">
        <f t="shared" si="3"/>
        <v>40.130650887573964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215774.9</v>
      </c>
      <c r="C70" s="32">
        <f>C71+C72+C73+C74+C75</f>
        <v>65628</v>
      </c>
      <c r="D70" s="23">
        <f aca="true" t="shared" si="4" ref="D70:D79">C70/B70*100</f>
        <v>30.415029737008336</v>
      </c>
    </row>
    <row r="71" spans="1:4" ht="12.75">
      <c r="A71" s="26" t="s">
        <v>59</v>
      </c>
      <c r="B71" s="28">
        <v>4590</v>
      </c>
      <c r="C71" s="30">
        <v>2267.4</v>
      </c>
      <c r="D71" s="29">
        <f t="shared" si="4"/>
        <v>49.39869281045752</v>
      </c>
    </row>
    <row r="72" spans="1:4" ht="12.75">
      <c r="A72" s="26" t="s">
        <v>60</v>
      </c>
      <c r="B72" s="28">
        <v>81321.7</v>
      </c>
      <c r="C72" s="30">
        <v>32558.3</v>
      </c>
      <c r="D72" s="29">
        <f t="shared" si="4"/>
        <v>40.03642324250477</v>
      </c>
    </row>
    <row r="73" spans="1:4" ht="12.75">
      <c r="A73" s="26" t="s">
        <v>61</v>
      </c>
      <c r="B73" s="28">
        <v>11760.6</v>
      </c>
      <c r="C73" s="30">
        <v>3046.2</v>
      </c>
      <c r="D73" s="29">
        <f t="shared" si="4"/>
        <v>25.901739707157795</v>
      </c>
    </row>
    <row r="74" spans="1:4" ht="12.75">
      <c r="A74" s="26" t="s">
        <v>62</v>
      </c>
      <c r="B74" s="28">
        <v>104769.8</v>
      </c>
      <c r="C74" s="30">
        <v>22944</v>
      </c>
      <c r="D74" s="29">
        <f t="shared" si="4"/>
        <v>21.899440487621433</v>
      </c>
    </row>
    <row r="75" spans="1:4" ht="12.75">
      <c r="A75" s="26" t="s">
        <v>63</v>
      </c>
      <c r="B75" s="28">
        <v>13332.8</v>
      </c>
      <c r="C75" s="30">
        <v>4812.1</v>
      </c>
      <c r="D75" s="29">
        <f>C75/B75*100</f>
        <v>36.09219368774752</v>
      </c>
    </row>
    <row r="76" spans="1:4" ht="12.75">
      <c r="A76" s="24" t="s">
        <v>35</v>
      </c>
      <c r="B76" s="22">
        <f>B77+B78</f>
        <v>4372.9</v>
      </c>
      <c r="C76" s="22">
        <f>C77+C78</f>
        <v>1768.3</v>
      </c>
      <c r="D76" s="23">
        <f t="shared" si="4"/>
        <v>40.43769580827369</v>
      </c>
    </row>
    <row r="77" spans="1:4" ht="12.75">
      <c r="A77" s="26" t="s">
        <v>91</v>
      </c>
      <c r="B77" s="27">
        <v>425</v>
      </c>
      <c r="C77" s="27">
        <v>234.6</v>
      </c>
      <c r="D77" s="29">
        <f t="shared" si="4"/>
        <v>55.199999999999996</v>
      </c>
    </row>
    <row r="78" spans="1:4" ht="12.75">
      <c r="A78" s="26" t="s">
        <v>90</v>
      </c>
      <c r="B78" s="27">
        <v>3947.9</v>
      </c>
      <c r="C78" s="27">
        <v>1533.7</v>
      </c>
      <c r="D78" s="29">
        <f t="shared" si="4"/>
        <v>38.848501735099674</v>
      </c>
    </row>
    <row r="79" spans="1:4" ht="12.75">
      <c r="A79" s="24" t="s">
        <v>36</v>
      </c>
      <c r="B79" s="22">
        <v>2941.1</v>
      </c>
      <c r="C79" s="22">
        <v>1161.7</v>
      </c>
      <c r="D79" s="23">
        <f t="shared" si="4"/>
        <v>39.49882696950121</v>
      </c>
    </row>
    <row r="80" spans="1:4" ht="12.75">
      <c r="A80" s="24" t="s">
        <v>28</v>
      </c>
      <c r="B80" s="22">
        <f>B34+B43+B45+B47+B54+B59+B65+B70+B76+B79</f>
        <v>1165646.054</v>
      </c>
      <c r="C80" s="22">
        <f>C34+C43+C45+C47+C54+C59+C65+C68+C70+C76+C79</f>
        <v>438137.10000000003</v>
      </c>
      <c r="D80" s="23">
        <f>C80/B80*100</f>
        <v>37.58749051622492</v>
      </c>
    </row>
    <row r="81" spans="1:4" ht="22.5">
      <c r="A81" s="24" t="s">
        <v>29</v>
      </c>
      <c r="B81" s="49">
        <f>B32-B80</f>
        <v>-7686.953999999911</v>
      </c>
      <c r="C81" s="32">
        <f>C32-C80</f>
        <v>-1870.4000000000815</v>
      </c>
      <c r="D81" s="23"/>
    </row>
    <row r="82" spans="1:4" ht="12.75">
      <c r="A82" s="33"/>
      <c r="B82" s="34" t="s">
        <v>38</v>
      </c>
      <c r="C82" s="35"/>
      <c r="D82" s="8"/>
    </row>
    <row r="83" spans="1:4" ht="12.75">
      <c r="A83" s="36"/>
      <c r="B83" s="37"/>
      <c r="C83" s="38" t="s">
        <v>92</v>
      </c>
      <c r="D83" s="8"/>
    </row>
    <row r="84" spans="1:4" ht="20.25">
      <c r="A84" s="45" t="s">
        <v>1</v>
      </c>
      <c r="B84" s="43" t="s">
        <v>80</v>
      </c>
      <c r="C84" s="44" t="s">
        <v>32</v>
      </c>
      <c r="D84" s="8"/>
    </row>
    <row r="85" spans="1:4" ht="23.25">
      <c r="A85" s="1" t="s">
        <v>30</v>
      </c>
      <c r="B85" s="6">
        <f>B86+B91</f>
        <v>7687</v>
      </c>
      <c r="C85" s="6">
        <f>C86+C91</f>
        <v>1870.399999999965</v>
      </c>
      <c r="D85" s="8"/>
    </row>
    <row r="86" spans="1:4" ht="22.5">
      <c r="A86" s="39" t="s">
        <v>89</v>
      </c>
      <c r="B86" s="47">
        <f>B87</f>
        <v>0</v>
      </c>
      <c r="C86" s="47">
        <f>C87</f>
        <v>0</v>
      </c>
      <c r="D86" s="8"/>
    </row>
    <row r="87" spans="1:4" ht="23.25">
      <c r="A87" s="2" t="s">
        <v>69</v>
      </c>
      <c r="B87" s="3">
        <v>0</v>
      </c>
      <c r="C87" s="3">
        <v>0</v>
      </c>
      <c r="D87" s="16"/>
    </row>
    <row r="88" spans="1:4" ht="34.5">
      <c r="A88" s="2" t="s">
        <v>70</v>
      </c>
      <c r="B88" s="3">
        <v>0</v>
      </c>
      <c r="C88" s="3">
        <v>0</v>
      </c>
      <c r="D88" s="16"/>
    </row>
    <row r="89" spans="1:4" ht="34.5">
      <c r="A89" s="5" t="s">
        <v>71</v>
      </c>
      <c r="B89" s="3">
        <v>0</v>
      </c>
      <c r="C89" s="3">
        <v>0</v>
      </c>
      <c r="D89" s="8"/>
    </row>
    <row r="90" spans="1:4" ht="34.5">
      <c r="A90" s="5" t="s">
        <v>72</v>
      </c>
      <c r="B90" s="3">
        <v>0</v>
      </c>
      <c r="C90" s="3">
        <v>0</v>
      </c>
      <c r="D90" s="16"/>
    </row>
    <row r="91" spans="1:4" ht="12.75">
      <c r="A91" s="48" t="s">
        <v>77</v>
      </c>
      <c r="B91" s="47">
        <f>B92</f>
        <v>7687</v>
      </c>
      <c r="C91" s="47">
        <f>C92</f>
        <v>1870.399999999965</v>
      </c>
      <c r="D91" s="16"/>
    </row>
    <row r="92" spans="1:4" ht="23.25">
      <c r="A92" s="5" t="s">
        <v>73</v>
      </c>
      <c r="B92" s="4">
        <f>B93+B97</f>
        <v>7687</v>
      </c>
      <c r="C92" s="4">
        <f>C93+C97</f>
        <v>1870.399999999965</v>
      </c>
      <c r="D92" s="16"/>
    </row>
    <row r="93" spans="1:4" ht="12.75">
      <c r="A93" s="5" t="s">
        <v>81</v>
      </c>
      <c r="B93" s="4">
        <v>-1157959.1</v>
      </c>
      <c r="C93" s="7">
        <v>-437045.9</v>
      </c>
      <c r="D93" s="16"/>
    </row>
    <row r="94" spans="1:4" ht="12.75">
      <c r="A94" s="5" t="s">
        <v>82</v>
      </c>
      <c r="B94" s="4">
        <v>-1157959.1</v>
      </c>
      <c r="C94" s="7">
        <v>-437045.9</v>
      </c>
      <c r="D94" s="8"/>
    </row>
    <row r="95" spans="1:4" ht="23.25">
      <c r="A95" s="5" t="s">
        <v>83</v>
      </c>
      <c r="B95" s="4">
        <v>-1157959.1</v>
      </c>
      <c r="C95" s="7">
        <v>-437045.9</v>
      </c>
      <c r="D95" s="46"/>
    </row>
    <row r="96" spans="1:4" ht="23.25">
      <c r="A96" s="5" t="s">
        <v>84</v>
      </c>
      <c r="B96" s="4">
        <v>-1157959.1</v>
      </c>
      <c r="C96" s="7">
        <v>-437045.9</v>
      </c>
      <c r="D96" s="46"/>
    </row>
    <row r="97" spans="1:4" ht="13.5">
      <c r="A97" s="5" t="s">
        <v>74</v>
      </c>
      <c r="B97" s="4">
        <v>1165646.1</v>
      </c>
      <c r="C97" s="7">
        <v>438916.3</v>
      </c>
      <c r="D97" s="46"/>
    </row>
    <row r="98" spans="1:4" ht="13.5">
      <c r="A98" s="5" t="s">
        <v>75</v>
      </c>
      <c r="B98" s="4">
        <v>1165646.1</v>
      </c>
      <c r="C98" s="7">
        <v>438916.3</v>
      </c>
      <c r="D98" s="46"/>
    </row>
    <row r="99" spans="1:4" ht="23.25">
      <c r="A99" s="5" t="s">
        <v>78</v>
      </c>
      <c r="B99" s="4">
        <v>1165646.1</v>
      </c>
      <c r="C99" s="7">
        <v>438916.3</v>
      </c>
      <c r="D99" s="46"/>
    </row>
    <row r="100" spans="1:4" ht="23.25">
      <c r="A100" s="5" t="s">
        <v>76</v>
      </c>
      <c r="B100" s="4">
        <v>1165646.1</v>
      </c>
      <c r="C100" s="7">
        <v>438916.3</v>
      </c>
      <c r="D100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70">
      <selection activeCell="B54" sqref="B54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107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171420</v>
      </c>
      <c r="C7" s="22">
        <f>C8+C11+C12+C16+C17+C18+C20+C21+C22+C23+C10</f>
        <v>81408.7</v>
      </c>
      <c r="D7" s="23">
        <f aca="true" t="shared" si="0" ref="D7:D20">C7/B7*100</f>
        <v>47.490782872476956</v>
      </c>
    </row>
    <row r="8" spans="1:4" ht="12.75">
      <c r="A8" s="24" t="s">
        <v>15</v>
      </c>
      <c r="B8" s="25">
        <f>B9</f>
        <v>103382</v>
      </c>
      <c r="C8" s="25">
        <f>C9</f>
        <v>47378.5</v>
      </c>
      <c r="D8" s="23">
        <f t="shared" si="0"/>
        <v>45.82857750865721</v>
      </c>
    </row>
    <row r="9" spans="1:4" ht="12.75">
      <c r="A9" s="26" t="s">
        <v>0</v>
      </c>
      <c r="B9" s="27">
        <v>103382</v>
      </c>
      <c r="C9" s="28">
        <v>47378.5</v>
      </c>
      <c r="D9" s="29">
        <f t="shared" si="0"/>
        <v>45.82857750865721</v>
      </c>
    </row>
    <row r="10" spans="1:4" ht="12.75">
      <c r="A10" s="24" t="s">
        <v>98</v>
      </c>
      <c r="B10" s="50">
        <v>12876</v>
      </c>
      <c r="C10" s="51">
        <v>5235.8</v>
      </c>
      <c r="D10" s="29"/>
    </row>
    <row r="11" spans="1:4" ht="12.75">
      <c r="A11" s="24" t="s">
        <v>2</v>
      </c>
      <c r="B11" s="22">
        <v>8470</v>
      </c>
      <c r="C11" s="31">
        <v>6153.8</v>
      </c>
      <c r="D11" s="23">
        <f t="shared" si="0"/>
        <v>72.65407319952774</v>
      </c>
    </row>
    <row r="12" spans="1:4" ht="12.75">
      <c r="A12" s="24" t="s">
        <v>3</v>
      </c>
      <c r="B12" s="22">
        <f>B13+B14+B15</f>
        <v>11440</v>
      </c>
      <c r="C12" s="22">
        <f>C13+C14+C15</f>
        <v>4380.9</v>
      </c>
      <c r="D12" s="23">
        <f t="shared" si="0"/>
        <v>38.29458041958041</v>
      </c>
    </row>
    <row r="13" spans="1:4" ht="12.75">
      <c r="A13" s="26" t="s">
        <v>104</v>
      </c>
      <c r="B13" s="22">
        <v>2000</v>
      </c>
      <c r="C13" s="27">
        <v>316.7</v>
      </c>
      <c r="D13" s="23">
        <f t="shared" si="0"/>
        <v>15.834999999999999</v>
      </c>
    </row>
    <row r="14" spans="1:4" ht="12.75">
      <c r="A14" s="26" t="s">
        <v>8</v>
      </c>
      <c r="B14" s="27">
        <v>520</v>
      </c>
      <c r="C14" s="27">
        <v>120.8</v>
      </c>
      <c r="D14" s="23">
        <f t="shared" si="0"/>
        <v>23.23076923076923</v>
      </c>
    </row>
    <row r="15" spans="1:4" ht="12.75">
      <c r="A15" s="26" t="s">
        <v>99</v>
      </c>
      <c r="B15" s="27">
        <v>8920</v>
      </c>
      <c r="C15" s="27">
        <v>3943.4</v>
      </c>
      <c r="D15" s="23">
        <f t="shared" si="0"/>
        <v>44.208520179372194</v>
      </c>
    </row>
    <row r="16" spans="1:4" ht="12.75">
      <c r="A16" s="24" t="s">
        <v>19</v>
      </c>
      <c r="B16" s="22">
        <v>2380</v>
      </c>
      <c r="C16" s="32">
        <v>1346.9</v>
      </c>
      <c r="D16" s="23">
        <f t="shared" si="0"/>
        <v>56.59243697478992</v>
      </c>
    </row>
    <row r="17" spans="1:4" ht="33.75">
      <c r="A17" s="24" t="s">
        <v>37</v>
      </c>
      <c r="B17" s="22">
        <v>28632</v>
      </c>
      <c r="C17" s="32">
        <v>13910.3</v>
      </c>
      <c r="D17" s="23">
        <f t="shared" si="0"/>
        <v>48.58305392567756</v>
      </c>
    </row>
    <row r="18" spans="1:4" ht="22.5">
      <c r="A18" s="24" t="s">
        <v>9</v>
      </c>
      <c r="B18" s="22">
        <f>B19</f>
        <v>135</v>
      </c>
      <c r="C18" s="22">
        <f>C19</f>
        <v>206.5</v>
      </c>
      <c r="D18" s="23">
        <f t="shared" si="0"/>
        <v>152.96296296296296</v>
      </c>
    </row>
    <row r="19" spans="1:4" ht="12.75">
      <c r="A19" s="26" t="s">
        <v>10</v>
      </c>
      <c r="B19" s="27">
        <v>135</v>
      </c>
      <c r="C19" s="30">
        <v>206.5</v>
      </c>
      <c r="D19" s="29">
        <f t="shared" si="0"/>
        <v>152.96296296296296</v>
      </c>
    </row>
    <row r="20" spans="1:4" ht="22.5">
      <c r="A20" s="24" t="s">
        <v>11</v>
      </c>
      <c r="B20" s="22">
        <v>3050</v>
      </c>
      <c r="C20" s="32">
        <v>1151.8</v>
      </c>
      <c r="D20" s="23">
        <f t="shared" si="0"/>
        <v>37.763934426229504</v>
      </c>
    </row>
    <row r="21" spans="1:4" ht="22.5">
      <c r="A21" s="24" t="s">
        <v>20</v>
      </c>
      <c r="B21" s="22">
        <v>1000</v>
      </c>
      <c r="C21" s="31">
        <v>1312.9</v>
      </c>
      <c r="D21" s="23" t="s">
        <v>64</v>
      </c>
    </row>
    <row r="22" spans="1:4" ht="12.75">
      <c r="A22" s="24" t="s">
        <v>21</v>
      </c>
      <c r="B22" s="22">
        <v>55</v>
      </c>
      <c r="C22" s="31">
        <v>309.9</v>
      </c>
      <c r="D22" s="23">
        <f>C22/B22*100</f>
        <v>563.4545454545454</v>
      </c>
    </row>
    <row r="23" spans="1:4" ht="12.75">
      <c r="A23" s="24" t="s">
        <v>4</v>
      </c>
      <c r="B23" s="22"/>
      <c r="C23" s="31">
        <v>21.4</v>
      </c>
      <c r="D23" s="23" t="s">
        <v>64</v>
      </c>
    </row>
    <row r="24" spans="1:4" ht="12.75">
      <c r="A24" s="24" t="s">
        <v>16</v>
      </c>
      <c r="B24" s="22">
        <f>B25+B30+B31</f>
        <v>1031102.4</v>
      </c>
      <c r="C24" s="22">
        <f>C25+C30+C31</f>
        <v>470335.1</v>
      </c>
      <c r="D24" s="23">
        <f aca="true" t="shared" si="1" ref="D24:D30">C24/B24*100</f>
        <v>45.614780840389855</v>
      </c>
    </row>
    <row r="25" spans="1:4" ht="36">
      <c r="A25" s="26" t="s">
        <v>22</v>
      </c>
      <c r="B25" s="27">
        <f>B26+B27+B28+B29</f>
        <v>1020706.9</v>
      </c>
      <c r="C25" s="27">
        <f>C26+C27+C28+C29</f>
        <v>469915.2</v>
      </c>
      <c r="D25" s="29">
        <f t="shared" si="1"/>
        <v>46.03821136116548</v>
      </c>
    </row>
    <row r="26" spans="1:4" ht="24">
      <c r="A26" s="26" t="s">
        <v>23</v>
      </c>
      <c r="B26" s="27">
        <v>447870</v>
      </c>
      <c r="C26" s="30">
        <v>229354.2</v>
      </c>
      <c r="D26" s="29">
        <f t="shared" si="1"/>
        <v>51.20999397146494</v>
      </c>
    </row>
    <row r="27" spans="1:4" ht="24">
      <c r="A27" s="26" t="s">
        <v>24</v>
      </c>
      <c r="B27" s="27">
        <v>111401.5</v>
      </c>
      <c r="C27" s="30">
        <v>17766.9</v>
      </c>
      <c r="D27" s="29">
        <f t="shared" si="1"/>
        <v>15.948528520711122</v>
      </c>
    </row>
    <row r="28" spans="1:4" ht="24">
      <c r="A28" s="26" t="s">
        <v>25</v>
      </c>
      <c r="B28" s="27">
        <v>461435.4</v>
      </c>
      <c r="C28" s="30">
        <v>222794.1</v>
      </c>
      <c r="D28" s="29">
        <f t="shared" si="1"/>
        <v>48.28283655740327</v>
      </c>
    </row>
    <row r="29" spans="1:4" ht="12.75">
      <c r="A29" s="26" t="s">
        <v>26</v>
      </c>
      <c r="B29" s="27">
        <v>0</v>
      </c>
      <c r="C29" s="30">
        <v>0</v>
      </c>
      <c r="D29" s="29" t="e">
        <f t="shared" si="1"/>
        <v>#DIV/0!</v>
      </c>
    </row>
    <row r="30" spans="1:4" ht="12.75">
      <c r="A30" s="26" t="s">
        <v>66</v>
      </c>
      <c r="B30" s="27">
        <v>10395.5</v>
      </c>
      <c r="C30" s="30">
        <v>730.1</v>
      </c>
      <c r="D30" s="29">
        <f t="shared" si="1"/>
        <v>7.023231205810207</v>
      </c>
    </row>
    <row r="31" spans="1:4" ht="36">
      <c r="A31" s="26" t="s">
        <v>67</v>
      </c>
      <c r="B31" s="27"/>
      <c r="C31" s="30">
        <v>-310.2</v>
      </c>
      <c r="D31" s="29"/>
    </row>
    <row r="32" spans="1:4" ht="12.75">
      <c r="A32" s="24" t="s">
        <v>27</v>
      </c>
      <c r="B32" s="22">
        <f>B7+B24</f>
        <v>1202522.4</v>
      </c>
      <c r="C32" s="22">
        <f>C7+C24</f>
        <v>551743.7999999999</v>
      </c>
      <c r="D32" s="23">
        <f>C32/B32*100</f>
        <v>45.882205603820765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84802.20000000001</v>
      </c>
      <c r="C34" s="32">
        <f>SUM(C35:C42)</f>
        <v>41680.2</v>
      </c>
      <c r="D34" s="42">
        <f aca="true" t="shared" si="2" ref="D34:D40">C34/B34*100</f>
        <v>49.14990412984568</v>
      </c>
    </row>
    <row r="35" spans="1:4" ht="24">
      <c r="A35" s="26" t="s">
        <v>40</v>
      </c>
      <c r="B35" s="28">
        <v>1868.6</v>
      </c>
      <c r="C35" s="30">
        <v>950.9</v>
      </c>
      <c r="D35" s="29">
        <f t="shared" si="2"/>
        <v>50.88836562132077</v>
      </c>
    </row>
    <row r="36" spans="1:4" ht="36">
      <c r="A36" s="26" t="s">
        <v>41</v>
      </c>
      <c r="B36" s="28">
        <v>1562.3</v>
      </c>
      <c r="C36" s="30">
        <v>744.2</v>
      </c>
      <c r="D36" s="29">
        <f t="shared" si="2"/>
        <v>47.63489726685016</v>
      </c>
    </row>
    <row r="37" spans="1:4" ht="36">
      <c r="A37" s="26" t="s">
        <v>42</v>
      </c>
      <c r="B37" s="28">
        <v>63427.1</v>
      </c>
      <c r="C37" s="30">
        <v>30178.1</v>
      </c>
      <c r="D37" s="29">
        <f t="shared" si="2"/>
        <v>47.57918933704994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596.7</v>
      </c>
      <c r="C39" s="30">
        <v>257.3</v>
      </c>
      <c r="D39" s="29">
        <f t="shared" si="2"/>
        <v>43.12049606167253</v>
      </c>
    </row>
    <row r="40" spans="1:4" ht="12.75">
      <c r="A40" s="26" t="s">
        <v>96</v>
      </c>
      <c r="B40" s="28">
        <v>35</v>
      </c>
      <c r="C40" s="30">
        <v>12.5</v>
      </c>
      <c r="D40" s="29">
        <f t="shared" si="2"/>
        <v>35.714285714285715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17006.4</v>
      </c>
      <c r="C42" s="30">
        <v>9537.2</v>
      </c>
      <c r="D42" s="29">
        <f aca="true" t="shared" si="3" ref="D42:D67">C42/B42*100</f>
        <v>56.08006397591495</v>
      </c>
    </row>
    <row r="43" spans="1:4" ht="12.75">
      <c r="A43" s="24" t="s">
        <v>33</v>
      </c>
      <c r="B43" s="22">
        <f>B44</f>
        <v>1813.7</v>
      </c>
      <c r="C43" s="22">
        <f>C44</f>
        <v>516.2</v>
      </c>
      <c r="D43" s="23">
        <f t="shared" si="3"/>
        <v>28.461156751392185</v>
      </c>
    </row>
    <row r="44" spans="1:4" ht="12.75">
      <c r="A44" s="26" t="s">
        <v>46</v>
      </c>
      <c r="B44" s="27">
        <v>1813.7</v>
      </c>
      <c r="C44" s="30">
        <v>516.2</v>
      </c>
      <c r="D44" s="23">
        <f t="shared" si="3"/>
        <v>28.461156751392185</v>
      </c>
    </row>
    <row r="45" spans="1:4" ht="22.5">
      <c r="A45" s="24" t="s">
        <v>13</v>
      </c>
      <c r="B45" s="32">
        <f>B46</f>
        <v>6273.9</v>
      </c>
      <c r="C45" s="32">
        <f>C46</f>
        <v>1654.3</v>
      </c>
      <c r="D45" s="23">
        <f t="shared" si="3"/>
        <v>26.367968886976207</v>
      </c>
    </row>
    <row r="46" spans="1:4" ht="24">
      <c r="A46" s="26" t="s">
        <v>47</v>
      </c>
      <c r="B46" s="28">
        <v>6273.9</v>
      </c>
      <c r="C46" s="30">
        <v>1654.3</v>
      </c>
      <c r="D46" s="29">
        <f t="shared" si="3"/>
        <v>26.367968886976207</v>
      </c>
    </row>
    <row r="47" spans="1:4" ht="12.75">
      <c r="A47" s="24" t="s">
        <v>14</v>
      </c>
      <c r="B47" s="32">
        <f>SUM(B48:B53)</f>
        <v>75493</v>
      </c>
      <c r="C47" s="32">
        <f>SUM(C48:C53)</f>
        <v>31217.600000000002</v>
      </c>
      <c r="D47" s="23">
        <f t="shared" si="3"/>
        <v>41.35164849721166</v>
      </c>
    </row>
    <row r="48" spans="1:4" ht="12.75">
      <c r="A48" s="26" t="s">
        <v>103</v>
      </c>
      <c r="B48" s="28">
        <v>0</v>
      </c>
      <c r="C48" s="28">
        <v>0</v>
      </c>
      <c r="D48" s="23"/>
    </row>
    <row r="49" spans="1:4" ht="12.75">
      <c r="A49" s="26" t="s">
        <v>68</v>
      </c>
      <c r="B49" s="28">
        <v>12550</v>
      </c>
      <c r="C49" s="30">
        <v>1076.7</v>
      </c>
      <c r="D49" s="29">
        <f t="shared" si="3"/>
        <v>8.579282868525896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26870.9</v>
      </c>
      <c r="C51" s="30">
        <v>10338.5</v>
      </c>
      <c r="D51" s="29">
        <f t="shared" si="3"/>
        <v>38.47470683899683</v>
      </c>
    </row>
    <row r="52" spans="1:4" ht="12.75">
      <c r="A52" s="26" t="s">
        <v>93</v>
      </c>
      <c r="B52" s="28">
        <v>31448.5</v>
      </c>
      <c r="C52" s="30">
        <v>19423.7</v>
      </c>
      <c r="D52" s="29">
        <f t="shared" si="3"/>
        <v>61.76351813282033</v>
      </c>
    </row>
    <row r="53" spans="1:4" ht="12.75">
      <c r="A53" s="26" t="s">
        <v>50</v>
      </c>
      <c r="B53" s="28">
        <v>4612.3</v>
      </c>
      <c r="C53" s="30">
        <v>367.4</v>
      </c>
      <c r="D53" s="29">
        <f t="shared" si="3"/>
        <v>7.965657047460052</v>
      </c>
    </row>
    <row r="54" spans="1:4" ht="12.75">
      <c r="A54" s="24" t="s">
        <v>5</v>
      </c>
      <c r="B54" s="32">
        <f>SUM(B55:B58)</f>
        <v>180232</v>
      </c>
      <c r="C54" s="32">
        <f>SUM(C55:C58)</f>
        <v>35509.399999999994</v>
      </c>
      <c r="D54" s="23">
        <f t="shared" si="3"/>
        <v>19.70205069022149</v>
      </c>
    </row>
    <row r="55" spans="1:4" ht="12.75">
      <c r="A55" s="26" t="s">
        <v>51</v>
      </c>
      <c r="B55" s="28">
        <v>511.9</v>
      </c>
      <c r="C55" s="30">
        <v>299.6</v>
      </c>
      <c r="D55" s="29">
        <f t="shared" si="3"/>
        <v>58.52705606563783</v>
      </c>
    </row>
    <row r="56" spans="1:4" ht="12.75">
      <c r="A56" s="26" t="s">
        <v>52</v>
      </c>
      <c r="B56" s="28">
        <v>144595.7</v>
      </c>
      <c r="C56" s="30">
        <v>29644.1</v>
      </c>
      <c r="D56" s="29">
        <f t="shared" si="3"/>
        <v>20.50137037270126</v>
      </c>
    </row>
    <row r="57" spans="1:4" ht="12.75">
      <c r="A57" s="26" t="s">
        <v>85</v>
      </c>
      <c r="B57" s="28">
        <v>26720.9</v>
      </c>
      <c r="C57" s="30">
        <v>3085.7</v>
      </c>
      <c r="D57" s="29">
        <f t="shared" si="3"/>
        <v>11.547889479770514</v>
      </c>
    </row>
    <row r="58" spans="1:4" ht="12.75">
      <c r="A58" s="26" t="s">
        <v>97</v>
      </c>
      <c r="B58" s="28">
        <v>8403.5</v>
      </c>
      <c r="C58" s="30">
        <v>2480</v>
      </c>
      <c r="D58" s="29">
        <f t="shared" si="3"/>
        <v>29.51151306003451</v>
      </c>
    </row>
    <row r="59" spans="1:4" ht="12.75">
      <c r="A59" s="24" t="s">
        <v>6</v>
      </c>
      <c r="B59" s="32">
        <f>SUM(B60:B64)</f>
        <v>551418.0000000001</v>
      </c>
      <c r="C59" s="32">
        <f>SUM(C60:C64)</f>
        <v>279997.2</v>
      </c>
      <c r="D59" s="23">
        <f t="shared" si="3"/>
        <v>50.77766775839743</v>
      </c>
    </row>
    <row r="60" spans="1:4" ht="12.75">
      <c r="A60" s="26" t="s">
        <v>53</v>
      </c>
      <c r="B60" s="28">
        <v>168135.3</v>
      </c>
      <c r="C60" s="30">
        <v>77074.7</v>
      </c>
      <c r="D60" s="29">
        <f t="shared" si="3"/>
        <v>45.84087933943675</v>
      </c>
    </row>
    <row r="61" spans="1:4" ht="12.75">
      <c r="A61" s="26" t="s">
        <v>54</v>
      </c>
      <c r="B61" s="28">
        <v>296535.9</v>
      </c>
      <c r="C61" s="30">
        <v>155208.8</v>
      </c>
      <c r="D61" s="29">
        <f t="shared" si="3"/>
        <v>52.340644083903484</v>
      </c>
    </row>
    <row r="62" spans="1:4" ht="12.75">
      <c r="A62" s="26" t="s">
        <v>79</v>
      </c>
      <c r="B62" s="28">
        <v>62532.1</v>
      </c>
      <c r="C62" s="30">
        <v>36938.7</v>
      </c>
      <c r="D62" s="29">
        <f t="shared" si="3"/>
        <v>59.07158083608258</v>
      </c>
    </row>
    <row r="63" spans="1:4" ht="12.75">
      <c r="A63" s="26" t="s">
        <v>55</v>
      </c>
      <c r="B63" s="28">
        <v>735.4</v>
      </c>
      <c r="C63" s="30">
        <v>15</v>
      </c>
      <c r="D63" s="29">
        <f t="shared" si="3"/>
        <v>2.0397062822953496</v>
      </c>
    </row>
    <row r="64" spans="1:4" ht="12.75">
      <c r="A64" s="26" t="s">
        <v>56</v>
      </c>
      <c r="B64" s="28">
        <v>23479.3</v>
      </c>
      <c r="C64" s="30">
        <v>10760</v>
      </c>
      <c r="D64" s="29">
        <f t="shared" si="3"/>
        <v>45.82760133394096</v>
      </c>
    </row>
    <row r="65" spans="1:4" ht="12.75">
      <c r="A65" s="24" t="s">
        <v>34</v>
      </c>
      <c r="B65" s="32">
        <f>SUM(B66:B67)</f>
        <v>117406.2</v>
      </c>
      <c r="C65" s="32">
        <f>SUM(C66:C67)</f>
        <v>62538.100000000006</v>
      </c>
      <c r="D65" s="23">
        <f t="shared" si="3"/>
        <v>53.26643737724244</v>
      </c>
    </row>
    <row r="66" spans="1:4" ht="12.75">
      <c r="A66" s="26" t="s">
        <v>57</v>
      </c>
      <c r="B66" s="28">
        <v>85718.7</v>
      </c>
      <c r="C66" s="30">
        <v>47324.3</v>
      </c>
      <c r="D66" s="29">
        <f t="shared" si="3"/>
        <v>55.20884007806932</v>
      </c>
    </row>
    <row r="67" spans="1:4" ht="12.75">
      <c r="A67" s="26" t="s">
        <v>58</v>
      </c>
      <c r="B67" s="28">
        <v>31687.5</v>
      </c>
      <c r="C67" s="30">
        <v>15213.8</v>
      </c>
      <c r="D67" s="29">
        <f t="shared" si="3"/>
        <v>48.01199211045365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182981.39999999997</v>
      </c>
      <c r="C70" s="32">
        <f>C71+C72+C73+C74+C75</f>
        <v>80546.7</v>
      </c>
      <c r="D70" s="23">
        <f aca="true" t="shared" si="4" ref="D70:D80">C70/B70*100</f>
        <v>44.01906423275809</v>
      </c>
    </row>
    <row r="71" spans="1:4" ht="12.75">
      <c r="A71" s="26" t="s">
        <v>59</v>
      </c>
      <c r="B71" s="28">
        <v>4590</v>
      </c>
      <c r="C71" s="30">
        <v>2270.6</v>
      </c>
      <c r="D71" s="29">
        <f t="shared" si="4"/>
        <v>49.468409586056644</v>
      </c>
    </row>
    <row r="72" spans="1:4" ht="12.75">
      <c r="A72" s="26" t="s">
        <v>60</v>
      </c>
      <c r="B72" s="28">
        <v>82336.4</v>
      </c>
      <c r="C72" s="30">
        <v>40210.8</v>
      </c>
      <c r="D72" s="29">
        <f t="shared" si="4"/>
        <v>48.83720930232559</v>
      </c>
    </row>
    <row r="73" spans="1:4" ht="12.75">
      <c r="A73" s="26" t="s">
        <v>61</v>
      </c>
      <c r="B73" s="28">
        <v>10952.4</v>
      </c>
      <c r="C73" s="30">
        <v>4191.2</v>
      </c>
      <c r="D73" s="29">
        <f t="shared" si="4"/>
        <v>38.2674117088492</v>
      </c>
    </row>
    <row r="74" spans="1:4" ht="12.75">
      <c r="A74" s="26" t="s">
        <v>62</v>
      </c>
      <c r="B74" s="28">
        <v>71763.8</v>
      </c>
      <c r="C74" s="30">
        <v>27552.2</v>
      </c>
      <c r="D74" s="29">
        <f t="shared" si="4"/>
        <v>38.392894467684265</v>
      </c>
    </row>
    <row r="75" spans="1:4" ht="12.75">
      <c r="A75" s="26" t="s">
        <v>63</v>
      </c>
      <c r="B75" s="28">
        <v>13338.8</v>
      </c>
      <c r="C75" s="30">
        <v>6321.9</v>
      </c>
      <c r="D75" s="29">
        <f>C75/B75*100</f>
        <v>47.39481812456893</v>
      </c>
    </row>
    <row r="76" spans="1:4" ht="12.75">
      <c r="A76" s="24" t="s">
        <v>35</v>
      </c>
      <c r="B76" s="22">
        <f>B77+B78+B79</f>
        <v>6847.9</v>
      </c>
      <c r="C76" s="22">
        <f>C77+C78+C79</f>
        <v>2091.4</v>
      </c>
      <c r="D76" s="23">
        <f t="shared" si="4"/>
        <v>30.540749718891924</v>
      </c>
    </row>
    <row r="77" spans="1:4" ht="12.75">
      <c r="A77" s="26" t="s">
        <v>91</v>
      </c>
      <c r="B77" s="27">
        <v>425</v>
      </c>
      <c r="C77" s="27">
        <v>267.2</v>
      </c>
      <c r="D77" s="29">
        <f t="shared" si="4"/>
        <v>62.870588235294115</v>
      </c>
    </row>
    <row r="78" spans="1:4" ht="12.75">
      <c r="A78" s="26" t="s">
        <v>108</v>
      </c>
      <c r="B78" s="27">
        <v>2750</v>
      </c>
      <c r="C78" s="27">
        <v>0</v>
      </c>
      <c r="D78" s="29">
        <f t="shared" si="4"/>
        <v>0</v>
      </c>
    </row>
    <row r="79" spans="1:4" ht="12.75">
      <c r="A79" s="26" t="s">
        <v>90</v>
      </c>
      <c r="B79" s="27">
        <v>3672.9</v>
      </c>
      <c r="C79" s="27">
        <v>1824.2</v>
      </c>
      <c r="D79" s="29">
        <f t="shared" si="4"/>
        <v>49.66647608157042</v>
      </c>
    </row>
    <row r="80" spans="1:4" ht="12.75">
      <c r="A80" s="24" t="s">
        <v>36</v>
      </c>
      <c r="B80" s="22">
        <v>2941.1</v>
      </c>
      <c r="C80" s="22">
        <v>1519.7</v>
      </c>
      <c r="D80" s="23">
        <f t="shared" si="4"/>
        <v>51.6711434497297</v>
      </c>
    </row>
    <row r="81" spans="1:4" ht="12.75">
      <c r="A81" s="24" t="s">
        <v>28</v>
      </c>
      <c r="B81" s="22">
        <f>B34+B43+B45+B47+B54+B59+B65+B70+B76+B80</f>
        <v>1210209.4</v>
      </c>
      <c r="C81" s="22">
        <f>C34+C43+C45+C47+C54+C59+C65+C68+C70+C76+C80</f>
        <v>537270.7999999999</v>
      </c>
      <c r="D81" s="23">
        <f>C81/B81*100</f>
        <v>44.39486257502214</v>
      </c>
    </row>
    <row r="82" spans="1:4" ht="22.5">
      <c r="A82" s="24" t="s">
        <v>29</v>
      </c>
      <c r="B82" s="49">
        <f>B32-B81</f>
        <v>-7687</v>
      </c>
      <c r="C82" s="32">
        <f>C32-C81</f>
        <v>14473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92</v>
      </c>
      <c r="D84" s="8"/>
    </row>
    <row r="85" spans="1:4" ht="20.25">
      <c r="A85" s="45" t="s">
        <v>1</v>
      </c>
      <c r="B85" s="43" t="s">
        <v>80</v>
      </c>
      <c r="C85" s="44" t="s">
        <v>32</v>
      </c>
      <c r="D85" s="8"/>
    </row>
    <row r="86" spans="1:4" ht="23.25">
      <c r="A86" s="1" t="s">
        <v>30</v>
      </c>
      <c r="B86" s="6">
        <f>B87+B92</f>
        <v>7687</v>
      </c>
      <c r="C86" s="6">
        <f>C87+C92</f>
        <v>-14473</v>
      </c>
      <c r="D86" s="8"/>
    </row>
    <row r="87" spans="1:4" ht="22.5">
      <c r="A87" s="39" t="s">
        <v>89</v>
      </c>
      <c r="B87" s="47">
        <f>B88</f>
        <v>0</v>
      </c>
      <c r="C87" s="47">
        <f>C88</f>
        <v>0</v>
      </c>
      <c r="D87" s="8"/>
    </row>
    <row r="88" spans="1:4" ht="23.25">
      <c r="A88" s="2" t="s">
        <v>69</v>
      </c>
      <c r="B88" s="3">
        <v>0</v>
      </c>
      <c r="C88" s="3">
        <v>0</v>
      </c>
      <c r="D88" s="16"/>
    </row>
    <row r="89" spans="1:4" ht="34.5">
      <c r="A89" s="2" t="s">
        <v>70</v>
      </c>
      <c r="B89" s="3">
        <v>0</v>
      </c>
      <c r="C89" s="3">
        <v>0</v>
      </c>
      <c r="D89" s="16"/>
    </row>
    <row r="90" spans="1:4" ht="34.5">
      <c r="A90" s="5" t="s">
        <v>71</v>
      </c>
      <c r="B90" s="3">
        <v>0</v>
      </c>
      <c r="C90" s="3">
        <v>0</v>
      </c>
      <c r="D90" s="8"/>
    </row>
    <row r="91" spans="1:4" ht="34.5">
      <c r="A91" s="5" t="s">
        <v>72</v>
      </c>
      <c r="B91" s="3">
        <v>0</v>
      </c>
      <c r="C91" s="3">
        <v>0</v>
      </c>
      <c r="D91" s="16"/>
    </row>
    <row r="92" spans="1:4" ht="12.75">
      <c r="A92" s="48" t="s">
        <v>77</v>
      </c>
      <c r="B92" s="47">
        <f>B93</f>
        <v>7687</v>
      </c>
      <c r="C92" s="47">
        <f>C93</f>
        <v>-14473</v>
      </c>
      <c r="D92" s="16"/>
    </row>
    <row r="93" spans="1:4" ht="23.25">
      <c r="A93" s="5" t="s">
        <v>73</v>
      </c>
      <c r="B93" s="4">
        <f>B94+B98</f>
        <v>7687</v>
      </c>
      <c r="C93" s="4">
        <f>C94+C98</f>
        <v>-14473</v>
      </c>
      <c r="D93" s="16"/>
    </row>
    <row r="94" spans="1:4" ht="12.75">
      <c r="A94" s="5" t="s">
        <v>81</v>
      </c>
      <c r="B94" s="4">
        <v>-1202522.4</v>
      </c>
      <c r="C94" s="7">
        <v>-552619.9</v>
      </c>
      <c r="D94" s="16"/>
    </row>
    <row r="95" spans="1:4" ht="12.75">
      <c r="A95" s="5" t="s">
        <v>82</v>
      </c>
      <c r="B95" s="4">
        <v>-1202522.4</v>
      </c>
      <c r="C95" s="7">
        <v>-552619.9</v>
      </c>
      <c r="D95" s="8"/>
    </row>
    <row r="96" spans="1:4" ht="23.25">
      <c r="A96" s="5" t="s">
        <v>83</v>
      </c>
      <c r="B96" s="4">
        <v>-1202522.4</v>
      </c>
      <c r="C96" s="7">
        <v>-552619.9</v>
      </c>
      <c r="D96" s="46"/>
    </row>
    <row r="97" spans="1:4" ht="23.25">
      <c r="A97" s="5" t="s">
        <v>84</v>
      </c>
      <c r="B97" s="4">
        <v>-1202522.4</v>
      </c>
      <c r="C97" s="7">
        <v>-552619.9</v>
      </c>
      <c r="D97" s="46"/>
    </row>
    <row r="98" spans="1:4" ht="13.5">
      <c r="A98" s="5" t="s">
        <v>74</v>
      </c>
      <c r="B98" s="4">
        <v>1210209.4</v>
      </c>
      <c r="C98" s="7">
        <v>538146.9</v>
      </c>
      <c r="D98" s="46"/>
    </row>
    <row r="99" spans="1:4" ht="13.5">
      <c r="A99" s="5" t="s">
        <v>75</v>
      </c>
      <c r="B99" s="4">
        <v>1210209.4</v>
      </c>
      <c r="C99" s="7">
        <v>538146.9</v>
      </c>
      <c r="D99" s="46"/>
    </row>
    <row r="100" spans="1:4" ht="23.25">
      <c r="A100" s="5" t="s">
        <v>78</v>
      </c>
      <c r="B100" s="4">
        <v>1210209.4</v>
      </c>
      <c r="C100" s="7">
        <v>538146.9</v>
      </c>
      <c r="D100" s="46"/>
    </row>
    <row r="101" spans="1:4" ht="23.25">
      <c r="A101" s="5" t="s">
        <v>76</v>
      </c>
      <c r="B101" s="4">
        <v>1210209.4</v>
      </c>
      <c r="C101" s="7">
        <v>538146.9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52">
      <selection activeCell="C95" sqref="C95:C97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109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171420</v>
      </c>
      <c r="C7" s="22">
        <f>C8+C11+C12+C16+C17+C18+C20+C21+C22+C23+C10</f>
        <v>95617.8</v>
      </c>
      <c r="D7" s="23">
        <f aca="true" t="shared" si="0" ref="D7:D20">C7/B7*100</f>
        <v>55.7798389919496</v>
      </c>
    </row>
    <row r="8" spans="1:4" ht="12.75">
      <c r="A8" s="24" t="s">
        <v>15</v>
      </c>
      <c r="B8" s="25">
        <f>B9</f>
        <v>103382</v>
      </c>
      <c r="C8" s="25">
        <f>C9</f>
        <v>55345.2</v>
      </c>
      <c r="D8" s="23">
        <f t="shared" si="0"/>
        <v>53.534657870809234</v>
      </c>
    </row>
    <row r="9" spans="1:4" ht="12.75">
      <c r="A9" s="26" t="s">
        <v>0</v>
      </c>
      <c r="B9" s="27">
        <v>103382</v>
      </c>
      <c r="C9" s="28">
        <v>55345.2</v>
      </c>
      <c r="D9" s="29">
        <f t="shared" si="0"/>
        <v>53.534657870809234</v>
      </c>
    </row>
    <row r="10" spans="1:4" ht="12.75">
      <c r="A10" s="24" t="s">
        <v>98</v>
      </c>
      <c r="B10" s="50">
        <v>12876</v>
      </c>
      <c r="C10" s="51">
        <v>6216.2</v>
      </c>
      <c r="D10" s="29"/>
    </row>
    <row r="11" spans="1:4" ht="12.75">
      <c r="A11" s="24" t="s">
        <v>2</v>
      </c>
      <c r="B11" s="22">
        <v>8470</v>
      </c>
      <c r="C11" s="31">
        <v>7182.9</v>
      </c>
      <c r="D11" s="23">
        <f t="shared" si="0"/>
        <v>84.80401416765054</v>
      </c>
    </row>
    <row r="12" spans="1:4" ht="12.75">
      <c r="A12" s="24" t="s">
        <v>3</v>
      </c>
      <c r="B12" s="22">
        <f>B13+B14+B15</f>
        <v>11440</v>
      </c>
      <c r="C12" s="22">
        <f>C13+C14+C15</f>
        <v>4949.799999999999</v>
      </c>
      <c r="D12" s="23">
        <f t="shared" si="0"/>
        <v>43.267482517482506</v>
      </c>
    </row>
    <row r="13" spans="1:4" ht="12.75">
      <c r="A13" s="26" t="s">
        <v>104</v>
      </c>
      <c r="B13" s="22">
        <v>2000</v>
      </c>
      <c r="C13" s="27">
        <v>374.9</v>
      </c>
      <c r="D13" s="23">
        <f t="shared" si="0"/>
        <v>18.744999999999997</v>
      </c>
    </row>
    <row r="14" spans="1:4" ht="12.75">
      <c r="A14" s="26" t="s">
        <v>8</v>
      </c>
      <c r="B14" s="27">
        <v>520</v>
      </c>
      <c r="C14" s="27">
        <v>147</v>
      </c>
      <c r="D14" s="23">
        <f t="shared" si="0"/>
        <v>28.26923076923077</v>
      </c>
    </row>
    <row r="15" spans="1:4" ht="12.75">
      <c r="A15" s="26" t="s">
        <v>99</v>
      </c>
      <c r="B15" s="27">
        <v>8920</v>
      </c>
      <c r="C15" s="27">
        <v>4427.9</v>
      </c>
      <c r="D15" s="23">
        <f t="shared" si="0"/>
        <v>49.64013452914798</v>
      </c>
    </row>
    <row r="16" spans="1:4" ht="12.75">
      <c r="A16" s="24" t="s">
        <v>19</v>
      </c>
      <c r="B16" s="22">
        <v>2380</v>
      </c>
      <c r="C16" s="32">
        <v>1572.6</v>
      </c>
      <c r="D16" s="23">
        <f t="shared" si="0"/>
        <v>66.07563025210084</v>
      </c>
    </row>
    <row r="17" spans="1:4" ht="33.75">
      <c r="A17" s="24" t="s">
        <v>37</v>
      </c>
      <c r="B17" s="22">
        <v>28632</v>
      </c>
      <c r="C17" s="32">
        <v>16743.8</v>
      </c>
      <c r="D17" s="23">
        <f t="shared" si="0"/>
        <v>58.47932383347303</v>
      </c>
    </row>
    <row r="18" spans="1:4" ht="22.5">
      <c r="A18" s="24" t="s">
        <v>9</v>
      </c>
      <c r="B18" s="22">
        <f>B19</f>
        <v>135</v>
      </c>
      <c r="C18" s="22">
        <f>C19</f>
        <v>213.5</v>
      </c>
      <c r="D18" s="23">
        <f t="shared" si="0"/>
        <v>158.14814814814815</v>
      </c>
    </row>
    <row r="19" spans="1:4" ht="12.75">
      <c r="A19" s="26" t="s">
        <v>10</v>
      </c>
      <c r="B19" s="27">
        <v>135</v>
      </c>
      <c r="C19" s="30">
        <v>213.5</v>
      </c>
      <c r="D19" s="29">
        <f t="shared" si="0"/>
        <v>158.14814814814815</v>
      </c>
    </row>
    <row r="20" spans="1:4" ht="22.5">
      <c r="A20" s="24" t="s">
        <v>11</v>
      </c>
      <c r="B20" s="22">
        <v>3050</v>
      </c>
      <c r="C20" s="32">
        <v>1362.2</v>
      </c>
      <c r="D20" s="23">
        <f t="shared" si="0"/>
        <v>44.662295081967216</v>
      </c>
    </row>
    <row r="21" spans="1:4" ht="22.5">
      <c r="A21" s="24" t="s">
        <v>20</v>
      </c>
      <c r="B21" s="22">
        <v>1000</v>
      </c>
      <c r="C21" s="31">
        <v>1652.6</v>
      </c>
      <c r="D21" s="23" t="s">
        <v>64</v>
      </c>
    </row>
    <row r="22" spans="1:4" ht="12.75">
      <c r="A22" s="24" t="s">
        <v>21</v>
      </c>
      <c r="B22" s="22">
        <v>55</v>
      </c>
      <c r="C22" s="31">
        <v>348.8</v>
      </c>
      <c r="D22" s="23">
        <f>C22/B22*100</f>
        <v>634.1818181818181</v>
      </c>
    </row>
    <row r="23" spans="1:4" ht="12.75">
      <c r="A23" s="24" t="s">
        <v>4</v>
      </c>
      <c r="B23" s="22"/>
      <c r="C23" s="31">
        <v>30.2</v>
      </c>
      <c r="D23" s="23" t="s">
        <v>64</v>
      </c>
    </row>
    <row r="24" spans="1:4" ht="12.75">
      <c r="A24" s="24" t="s">
        <v>16</v>
      </c>
      <c r="B24" s="22">
        <f>B25+B30+B31</f>
        <v>1033516.2000000001</v>
      </c>
      <c r="C24" s="22">
        <f>C25+C30+C31</f>
        <v>554457.7000000001</v>
      </c>
      <c r="D24" s="23">
        <f aca="true" t="shared" si="1" ref="D24:D30">C24/B24*100</f>
        <v>53.64770286135815</v>
      </c>
    </row>
    <row r="25" spans="1:4" ht="36">
      <c r="A25" s="26" t="s">
        <v>22</v>
      </c>
      <c r="B25" s="27">
        <f>B26+B27+B28+B29</f>
        <v>1023120.7000000001</v>
      </c>
      <c r="C25" s="27">
        <f>C26+C27+C28+C29</f>
        <v>553935.8</v>
      </c>
      <c r="D25" s="29">
        <f t="shared" si="1"/>
        <v>54.14178405343573</v>
      </c>
    </row>
    <row r="26" spans="1:4" ht="24">
      <c r="A26" s="26" t="s">
        <v>23</v>
      </c>
      <c r="B26" s="27">
        <v>447870</v>
      </c>
      <c r="C26" s="30">
        <v>269674.2</v>
      </c>
      <c r="D26" s="29">
        <f t="shared" si="1"/>
        <v>60.21260633666019</v>
      </c>
    </row>
    <row r="27" spans="1:4" ht="24">
      <c r="A27" s="26" t="s">
        <v>24</v>
      </c>
      <c r="B27" s="27">
        <v>111401.5</v>
      </c>
      <c r="C27" s="30">
        <v>25157.1</v>
      </c>
      <c r="D27" s="29">
        <f t="shared" si="1"/>
        <v>22.582370973460858</v>
      </c>
    </row>
    <row r="28" spans="1:4" ht="24">
      <c r="A28" s="26" t="s">
        <v>25</v>
      </c>
      <c r="B28" s="27">
        <v>461930.3</v>
      </c>
      <c r="C28" s="30">
        <v>259104.5</v>
      </c>
      <c r="D28" s="29">
        <f t="shared" si="1"/>
        <v>56.09168742557048</v>
      </c>
    </row>
    <row r="29" spans="1:4" ht="12.75">
      <c r="A29" s="26" t="s">
        <v>26</v>
      </c>
      <c r="B29" s="27">
        <v>1918.9</v>
      </c>
      <c r="C29" s="30">
        <v>0</v>
      </c>
      <c r="D29" s="29">
        <f t="shared" si="1"/>
        <v>0</v>
      </c>
    </row>
    <row r="30" spans="1:4" ht="12.75">
      <c r="A30" s="26" t="s">
        <v>66</v>
      </c>
      <c r="B30" s="27">
        <v>10395.5</v>
      </c>
      <c r="C30" s="30">
        <v>833.5</v>
      </c>
      <c r="D30" s="29">
        <f t="shared" si="1"/>
        <v>8.017892357269972</v>
      </c>
    </row>
    <row r="31" spans="1:4" ht="36">
      <c r="A31" s="26" t="s">
        <v>67</v>
      </c>
      <c r="B31" s="27"/>
      <c r="C31" s="30">
        <v>-311.6</v>
      </c>
      <c r="D31" s="29"/>
    </row>
    <row r="32" spans="1:4" ht="12.75">
      <c r="A32" s="24" t="s">
        <v>27</v>
      </c>
      <c r="B32" s="22">
        <f>B7+B24</f>
        <v>1204936.2000000002</v>
      </c>
      <c r="C32" s="22">
        <f>C7+C24</f>
        <v>650075.5000000001</v>
      </c>
      <c r="D32" s="23">
        <f>C32/B32*100</f>
        <v>53.95103076826806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84693.6</v>
      </c>
      <c r="C34" s="32">
        <f>SUM(C35:C42)</f>
        <v>49415.61</v>
      </c>
      <c r="D34" s="42">
        <f aca="true" t="shared" si="2" ref="D34:D40">C34/B34*100</f>
        <v>58.34633313497123</v>
      </c>
    </row>
    <row r="35" spans="1:4" ht="24">
      <c r="A35" s="26" t="s">
        <v>40</v>
      </c>
      <c r="B35" s="28">
        <v>1868.6</v>
      </c>
      <c r="C35" s="30">
        <v>1148.7</v>
      </c>
      <c r="D35" s="29">
        <f t="shared" si="2"/>
        <v>61.47383067537194</v>
      </c>
    </row>
    <row r="36" spans="1:4" ht="36">
      <c r="A36" s="26" t="s">
        <v>41</v>
      </c>
      <c r="B36" s="28">
        <v>1562.3</v>
      </c>
      <c r="C36" s="30">
        <v>863.9</v>
      </c>
      <c r="D36" s="29">
        <f t="shared" si="2"/>
        <v>55.29667797478077</v>
      </c>
    </row>
    <row r="37" spans="1:4" ht="36">
      <c r="A37" s="26" t="s">
        <v>42</v>
      </c>
      <c r="B37" s="28">
        <v>63427.1</v>
      </c>
      <c r="C37" s="30">
        <v>36565</v>
      </c>
      <c r="D37" s="29">
        <f t="shared" si="2"/>
        <v>57.64885987219974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596.7</v>
      </c>
      <c r="C39" s="30">
        <v>257.3</v>
      </c>
      <c r="D39" s="29">
        <f t="shared" si="2"/>
        <v>43.12049606167253</v>
      </c>
    </row>
    <row r="40" spans="1:4" ht="12.75">
      <c r="A40" s="26" t="s">
        <v>96</v>
      </c>
      <c r="B40" s="28">
        <v>35</v>
      </c>
      <c r="C40" s="30">
        <v>12.5</v>
      </c>
      <c r="D40" s="29">
        <f t="shared" si="2"/>
        <v>35.714285714285715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16897.8</v>
      </c>
      <c r="C42" s="30">
        <v>10568.21</v>
      </c>
      <c r="D42" s="29">
        <f aca="true" t="shared" si="3" ref="D42:D67">C42/B42*100</f>
        <v>62.54192853507558</v>
      </c>
    </row>
    <row r="43" spans="1:4" ht="12.75">
      <c r="A43" s="24" t="s">
        <v>33</v>
      </c>
      <c r="B43" s="22">
        <f>B44</f>
        <v>1813.7</v>
      </c>
      <c r="C43" s="22">
        <f>C44</f>
        <v>662.6</v>
      </c>
      <c r="D43" s="23">
        <f t="shared" si="3"/>
        <v>36.533053978055904</v>
      </c>
    </row>
    <row r="44" spans="1:4" ht="12.75">
      <c r="A44" s="26" t="s">
        <v>46</v>
      </c>
      <c r="B44" s="27">
        <v>1813.7</v>
      </c>
      <c r="C44" s="30">
        <v>662.6</v>
      </c>
      <c r="D44" s="23">
        <f t="shared" si="3"/>
        <v>36.533053978055904</v>
      </c>
    </row>
    <row r="45" spans="1:4" ht="22.5">
      <c r="A45" s="24" t="s">
        <v>13</v>
      </c>
      <c r="B45" s="32">
        <f>B46</f>
        <v>6223.9</v>
      </c>
      <c r="C45" s="32">
        <f>C46</f>
        <v>2004.4</v>
      </c>
      <c r="D45" s="23">
        <f t="shared" si="3"/>
        <v>32.204887610662134</v>
      </c>
    </row>
    <row r="46" spans="1:4" ht="24">
      <c r="A46" s="26" t="s">
        <v>47</v>
      </c>
      <c r="B46" s="28">
        <v>6223.9</v>
      </c>
      <c r="C46" s="30">
        <v>2004.4</v>
      </c>
      <c r="D46" s="29">
        <f t="shared" si="3"/>
        <v>32.204887610662134</v>
      </c>
    </row>
    <row r="47" spans="1:4" ht="12.75">
      <c r="A47" s="24" t="s">
        <v>14</v>
      </c>
      <c r="B47" s="32">
        <f>SUM(B48:B53)</f>
        <v>81042.3</v>
      </c>
      <c r="C47" s="32">
        <f>SUM(C48:C53)</f>
        <v>40186.3</v>
      </c>
      <c r="D47" s="23">
        <f t="shared" si="3"/>
        <v>49.586820709678776</v>
      </c>
    </row>
    <row r="48" spans="1:4" ht="12.75">
      <c r="A48" s="26" t="s">
        <v>103</v>
      </c>
      <c r="B48" s="28">
        <v>0</v>
      </c>
      <c r="C48" s="28">
        <v>0</v>
      </c>
      <c r="D48" s="23"/>
    </row>
    <row r="49" spans="1:4" ht="12.75">
      <c r="A49" s="26" t="s">
        <v>68</v>
      </c>
      <c r="B49" s="28">
        <v>12550</v>
      </c>
      <c r="C49" s="30">
        <v>1844.7</v>
      </c>
      <c r="D49" s="29">
        <f t="shared" si="3"/>
        <v>14.698804780876495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26255.8</v>
      </c>
      <c r="C51" s="30">
        <v>11904.2</v>
      </c>
      <c r="D51" s="29">
        <f t="shared" si="3"/>
        <v>45.33931550362206</v>
      </c>
    </row>
    <row r="52" spans="1:4" ht="12.75">
      <c r="A52" s="26" t="s">
        <v>93</v>
      </c>
      <c r="B52" s="28">
        <v>37217.9</v>
      </c>
      <c r="C52" s="30">
        <v>25869.4</v>
      </c>
      <c r="D52" s="29">
        <f t="shared" si="3"/>
        <v>69.50795181888284</v>
      </c>
    </row>
    <row r="53" spans="1:4" ht="12.75">
      <c r="A53" s="26" t="s">
        <v>50</v>
      </c>
      <c r="B53" s="28">
        <v>5007.3</v>
      </c>
      <c r="C53" s="30">
        <v>556.7</v>
      </c>
      <c r="D53" s="29">
        <f t="shared" si="3"/>
        <v>11.117768058634395</v>
      </c>
    </row>
    <row r="54" spans="1:4" ht="12.75">
      <c r="A54" s="24" t="s">
        <v>5</v>
      </c>
      <c r="B54" s="32">
        <f>SUM(B55:B58)</f>
        <v>174232</v>
      </c>
      <c r="C54" s="32">
        <f>SUM(C55:C58)</f>
        <v>47364.4</v>
      </c>
      <c r="D54" s="23">
        <f t="shared" si="3"/>
        <v>27.18467330915102</v>
      </c>
    </row>
    <row r="55" spans="1:4" ht="12.75">
      <c r="A55" s="26" t="s">
        <v>51</v>
      </c>
      <c r="B55" s="28">
        <v>511.9</v>
      </c>
      <c r="C55" s="30">
        <v>299.6</v>
      </c>
      <c r="D55" s="29">
        <f t="shared" si="3"/>
        <v>58.52705606563783</v>
      </c>
    </row>
    <row r="56" spans="1:4" ht="12.75">
      <c r="A56" s="26" t="s">
        <v>52</v>
      </c>
      <c r="B56" s="28">
        <v>138595.7</v>
      </c>
      <c r="C56" s="30">
        <v>34903</v>
      </c>
      <c r="D56" s="29">
        <f t="shared" si="3"/>
        <v>25.183320983262824</v>
      </c>
    </row>
    <row r="57" spans="1:4" ht="12.75">
      <c r="A57" s="26" t="s">
        <v>85</v>
      </c>
      <c r="B57" s="28">
        <v>26720.9</v>
      </c>
      <c r="C57" s="30">
        <v>9122.5</v>
      </c>
      <c r="D57" s="29">
        <f t="shared" si="3"/>
        <v>34.13994289114513</v>
      </c>
    </row>
    <row r="58" spans="1:4" ht="12.75">
      <c r="A58" s="26" t="s">
        <v>97</v>
      </c>
      <c r="B58" s="28">
        <v>8403.5</v>
      </c>
      <c r="C58" s="30">
        <v>3039.3</v>
      </c>
      <c r="D58" s="29">
        <f t="shared" si="3"/>
        <v>36.16707324329148</v>
      </c>
    </row>
    <row r="59" spans="1:4" ht="12.75">
      <c r="A59" s="24" t="s">
        <v>6</v>
      </c>
      <c r="B59" s="32">
        <f>SUM(B60:B64)</f>
        <v>553336.8999999999</v>
      </c>
      <c r="C59" s="32">
        <f>SUM(C60:C64)</f>
        <v>330965.4</v>
      </c>
      <c r="D59" s="23">
        <f t="shared" si="3"/>
        <v>59.81263855708884</v>
      </c>
    </row>
    <row r="60" spans="1:4" ht="12.75">
      <c r="A60" s="26" t="s">
        <v>53</v>
      </c>
      <c r="B60" s="28">
        <v>168088.4</v>
      </c>
      <c r="C60" s="30">
        <v>95501.7</v>
      </c>
      <c r="D60" s="29">
        <f t="shared" si="3"/>
        <v>56.816353775751324</v>
      </c>
    </row>
    <row r="61" spans="1:4" ht="12.75">
      <c r="A61" s="26" t="s">
        <v>54</v>
      </c>
      <c r="B61" s="28">
        <v>298454.8</v>
      </c>
      <c r="C61" s="30">
        <v>180856.8</v>
      </c>
      <c r="D61" s="29">
        <f t="shared" si="3"/>
        <v>60.59771864952415</v>
      </c>
    </row>
    <row r="62" spans="1:4" ht="12.75">
      <c r="A62" s="26" t="s">
        <v>79</v>
      </c>
      <c r="B62" s="28">
        <v>62572.7</v>
      </c>
      <c r="C62" s="30">
        <v>41017.6</v>
      </c>
      <c r="D62" s="29">
        <f t="shared" si="3"/>
        <v>65.55191001826675</v>
      </c>
    </row>
    <row r="63" spans="1:4" ht="12.75">
      <c r="A63" s="26" t="s">
        <v>55</v>
      </c>
      <c r="B63" s="28">
        <v>735.4</v>
      </c>
      <c r="C63" s="30">
        <v>344.4</v>
      </c>
      <c r="D63" s="29">
        <f t="shared" si="3"/>
        <v>46.83165624150122</v>
      </c>
    </row>
    <row r="64" spans="1:4" ht="12.75">
      <c r="A64" s="26" t="s">
        <v>56</v>
      </c>
      <c r="B64" s="28">
        <v>23485.6</v>
      </c>
      <c r="C64" s="30">
        <v>13244.9</v>
      </c>
      <c r="D64" s="29">
        <f t="shared" si="3"/>
        <v>56.39583404298805</v>
      </c>
    </row>
    <row r="65" spans="1:4" ht="12.75">
      <c r="A65" s="24" t="s">
        <v>34</v>
      </c>
      <c r="B65" s="32">
        <f>SUM(B66:B67)</f>
        <v>117996.5</v>
      </c>
      <c r="C65" s="32">
        <f>SUM(C66:C67)</f>
        <v>73818.1</v>
      </c>
      <c r="D65" s="23">
        <f t="shared" si="3"/>
        <v>62.559567444797096</v>
      </c>
    </row>
    <row r="66" spans="1:4" ht="12.75">
      <c r="A66" s="26" t="s">
        <v>57</v>
      </c>
      <c r="B66" s="28">
        <v>86309</v>
      </c>
      <c r="C66" s="30">
        <v>56169.2</v>
      </c>
      <c r="D66" s="29">
        <f t="shared" si="3"/>
        <v>65.07919220475269</v>
      </c>
    </row>
    <row r="67" spans="1:4" ht="12.75">
      <c r="A67" s="26" t="s">
        <v>58</v>
      </c>
      <c r="B67" s="28">
        <v>31687.5</v>
      </c>
      <c r="C67" s="30">
        <v>17648.9</v>
      </c>
      <c r="D67" s="29">
        <f t="shared" si="3"/>
        <v>55.69672583826431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183495.3</v>
      </c>
      <c r="C70" s="32">
        <f>C71+C72+C73+C74+C75</f>
        <v>92725.7</v>
      </c>
      <c r="D70" s="23">
        <f aca="true" t="shared" si="4" ref="D70:D80">C70/B70*100</f>
        <v>50.53301092725536</v>
      </c>
    </row>
    <row r="71" spans="1:4" ht="12.75">
      <c r="A71" s="26" t="s">
        <v>59</v>
      </c>
      <c r="B71" s="28">
        <v>4590</v>
      </c>
      <c r="C71" s="30">
        <v>2729.2</v>
      </c>
      <c r="D71" s="29">
        <f t="shared" si="4"/>
        <v>59.45969498910675</v>
      </c>
    </row>
    <row r="72" spans="1:4" ht="12.75">
      <c r="A72" s="26" t="s">
        <v>60</v>
      </c>
      <c r="B72" s="28">
        <v>82611.6</v>
      </c>
      <c r="C72" s="30">
        <v>47106.5</v>
      </c>
      <c r="D72" s="29">
        <f t="shared" si="4"/>
        <v>57.02165313345825</v>
      </c>
    </row>
    <row r="73" spans="1:4" ht="12.75">
      <c r="A73" s="26" t="s">
        <v>61</v>
      </c>
      <c r="B73" s="28">
        <v>11172.1</v>
      </c>
      <c r="C73" s="30">
        <v>5336.7</v>
      </c>
      <c r="D73" s="29">
        <f t="shared" si="4"/>
        <v>47.768100894191775</v>
      </c>
    </row>
    <row r="74" spans="1:4" ht="12.75">
      <c r="A74" s="26" t="s">
        <v>62</v>
      </c>
      <c r="B74" s="28">
        <v>71763.8</v>
      </c>
      <c r="C74" s="30">
        <v>29389.6</v>
      </c>
      <c r="D74" s="29">
        <f t="shared" si="4"/>
        <v>40.953238262187895</v>
      </c>
    </row>
    <row r="75" spans="1:4" ht="12.75">
      <c r="A75" s="26" t="s">
        <v>63</v>
      </c>
      <c r="B75" s="28">
        <v>13357.8</v>
      </c>
      <c r="C75" s="30">
        <v>8163.7</v>
      </c>
      <c r="D75" s="29">
        <f>C75/B75*100</f>
        <v>61.11560286873588</v>
      </c>
    </row>
    <row r="76" spans="1:4" ht="12.75">
      <c r="A76" s="24" t="s">
        <v>35</v>
      </c>
      <c r="B76" s="22">
        <f>B77+B78+B79</f>
        <v>6847.9</v>
      </c>
      <c r="C76" s="22">
        <f>C77+C78+C79</f>
        <v>2357.7</v>
      </c>
      <c r="D76" s="23">
        <f t="shared" si="4"/>
        <v>34.42953314154704</v>
      </c>
    </row>
    <row r="77" spans="1:4" ht="12.75">
      <c r="A77" s="26" t="s">
        <v>91</v>
      </c>
      <c r="B77" s="27">
        <v>425</v>
      </c>
      <c r="C77" s="27">
        <v>267.2</v>
      </c>
      <c r="D77" s="29">
        <f t="shared" si="4"/>
        <v>62.870588235294115</v>
      </c>
    </row>
    <row r="78" spans="1:4" ht="12.75">
      <c r="A78" s="26" t="s">
        <v>108</v>
      </c>
      <c r="B78" s="27">
        <v>2750</v>
      </c>
      <c r="C78" s="27">
        <v>0</v>
      </c>
      <c r="D78" s="29">
        <f t="shared" si="4"/>
        <v>0</v>
      </c>
    </row>
    <row r="79" spans="1:4" ht="12.75">
      <c r="A79" s="26" t="s">
        <v>90</v>
      </c>
      <c r="B79" s="27">
        <v>3672.9</v>
      </c>
      <c r="C79" s="27">
        <v>2090.5</v>
      </c>
      <c r="D79" s="29">
        <f t="shared" si="4"/>
        <v>56.916877671594655</v>
      </c>
    </row>
    <row r="80" spans="1:4" ht="12.75">
      <c r="A80" s="24" t="s">
        <v>36</v>
      </c>
      <c r="B80" s="22">
        <v>2941.1</v>
      </c>
      <c r="C80" s="22">
        <v>1672.1</v>
      </c>
      <c r="D80" s="23">
        <f t="shared" si="4"/>
        <v>56.85287817483255</v>
      </c>
    </row>
    <row r="81" spans="1:4" ht="12.75">
      <c r="A81" s="24" t="s">
        <v>28</v>
      </c>
      <c r="B81" s="22">
        <f>B34+B43+B45+B47+B54+B59+B65+B70+B76+B80</f>
        <v>1212623.2</v>
      </c>
      <c r="C81" s="22">
        <f>C34+C43+C45+C47+C54+C59+C65+C68+C70+C76+C80</f>
        <v>641172.3099999999</v>
      </c>
      <c r="D81" s="23">
        <f>C81/B81*100</f>
        <v>52.87481799787436</v>
      </c>
    </row>
    <row r="82" spans="1:4" ht="22.5">
      <c r="A82" s="24" t="s">
        <v>29</v>
      </c>
      <c r="B82" s="49">
        <f>B32-B81</f>
        <v>-7686.999999999767</v>
      </c>
      <c r="C82" s="32">
        <f>C32-C81</f>
        <v>8903.190000000177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92</v>
      </c>
      <c r="D84" s="8"/>
    </row>
    <row r="85" spans="1:4" ht="20.25">
      <c r="A85" s="45" t="s">
        <v>1</v>
      </c>
      <c r="B85" s="43" t="s">
        <v>80</v>
      </c>
      <c r="C85" s="44" t="s">
        <v>32</v>
      </c>
      <c r="D85" s="8"/>
    </row>
    <row r="86" spans="1:4" ht="23.25">
      <c r="A86" s="1" t="s">
        <v>30</v>
      </c>
      <c r="B86" s="6">
        <f>B87+B92</f>
        <v>7687</v>
      </c>
      <c r="C86" s="6">
        <f>C87+C92</f>
        <v>-8903.199999999953</v>
      </c>
      <c r="D86" s="8"/>
    </row>
    <row r="87" spans="1:4" ht="22.5">
      <c r="A87" s="39" t="s">
        <v>89</v>
      </c>
      <c r="B87" s="47">
        <f>B88</f>
        <v>0</v>
      </c>
      <c r="C87" s="47">
        <f>C88</f>
        <v>0</v>
      </c>
      <c r="D87" s="8"/>
    </row>
    <row r="88" spans="1:4" ht="23.25">
      <c r="A88" s="2" t="s">
        <v>69</v>
      </c>
      <c r="B88" s="3">
        <v>0</v>
      </c>
      <c r="C88" s="3">
        <v>0</v>
      </c>
      <c r="D88" s="16"/>
    </row>
    <row r="89" spans="1:4" ht="34.5">
      <c r="A89" s="2" t="s">
        <v>70</v>
      </c>
      <c r="B89" s="3">
        <v>0</v>
      </c>
      <c r="C89" s="3">
        <v>0</v>
      </c>
      <c r="D89" s="16"/>
    </row>
    <row r="90" spans="1:4" ht="34.5">
      <c r="A90" s="5" t="s">
        <v>71</v>
      </c>
      <c r="B90" s="3">
        <v>0</v>
      </c>
      <c r="C90" s="3">
        <v>0</v>
      </c>
      <c r="D90" s="8"/>
    </row>
    <row r="91" spans="1:4" ht="34.5">
      <c r="A91" s="5" t="s">
        <v>72</v>
      </c>
      <c r="B91" s="3">
        <v>0</v>
      </c>
      <c r="C91" s="3">
        <v>0</v>
      </c>
      <c r="D91" s="16"/>
    </row>
    <row r="92" spans="1:4" ht="12.75">
      <c r="A92" s="48" t="s">
        <v>77</v>
      </c>
      <c r="B92" s="47">
        <f>B93</f>
        <v>7687</v>
      </c>
      <c r="C92" s="47">
        <f>C93</f>
        <v>-8903.199999999953</v>
      </c>
      <c r="D92" s="16"/>
    </row>
    <row r="93" spans="1:4" ht="23.25">
      <c r="A93" s="5" t="s">
        <v>73</v>
      </c>
      <c r="B93" s="4">
        <f>B94+B98</f>
        <v>7687</v>
      </c>
      <c r="C93" s="4">
        <f>C94+C98</f>
        <v>-8903.199999999953</v>
      </c>
      <c r="D93" s="16"/>
    </row>
    <row r="94" spans="1:4" ht="12.75">
      <c r="A94" s="5" t="s">
        <v>81</v>
      </c>
      <c r="B94" s="4">
        <v>-1204936.2</v>
      </c>
      <c r="C94" s="7">
        <v>-651278</v>
      </c>
      <c r="D94" s="16"/>
    </row>
    <row r="95" spans="1:4" ht="12.75">
      <c r="A95" s="5" t="s">
        <v>82</v>
      </c>
      <c r="B95" s="4">
        <v>-1204936.2</v>
      </c>
      <c r="C95" s="7">
        <v>-651278</v>
      </c>
      <c r="D95" s="8"/>
    </row>
    <row r="96" spans="1:4" ht="23.25">
      <c r="A96" s="5" t="s">
        <v>83</v>
      </c>
      <c r="B96" s="4">
        <v>-1204936.2</v>
      </c>
      <c r="C96" s="7">
        <v>-651278</v>
      </c>
      <c r="D96" s="46"/>
    </row>
    <row r="97" spans="1:4" ht="23.25">
      <c r="A97" s="5" t="s">
        <v>84</v>
      </c>
      <c r="B97" s="4">
        <v>-1204936.2</v>
      </c>
      <c r="C97" s="7">
        <v>-651278</v>
      </c>
      <c r="D97" s="46"/>
    </row>
    <row r="98" spans="1:4" ht="13.5">
      <c r="A98" s="5" t="s">
        <v>74</v>
      </c>
      <c r="B98" s="4">
        <v>1212623.2</v>
      </c>
      <c r="C98" s="7">
        <v>642374.8</v>
      </c>
      <c r="D98" s="46"/>
    </row>
    <row r="99" spans="1:4" ht="13.5">
      <c r="A99" s="5" t="s">
        <v>75</v>
      </c>
      <c r="B99" s="4">
        <v>1212623.2</v>
      </c>
      <c r="C99" s="7">
        <v>642374.8</v>
      </c>
      <c r="D99" s="46"/>
    </row>
    <row r="100" spans="1:4" ht="23.25">
      <c r="A100" s="5" t="s">
        <v>78</v>
      </c>
      <c r="B100" s="4">
        <v>1212623.2</v>
      </c>
      <c r="C100" s="7">
        <v>642374.8</v>
      </c>
      <c r="D100" s="46"/>
    </row>
    <row r="101" spans="1:4" ht="23.25">
      <c r="A101" s="5" t="s">
        <v>76</v>
      </c>
      <c r="B101" s="4">
        <v>1212623.2</v>
      </c>
      <c r="C101" s="7">
        <v>642374.8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37">
      <selection activeCell="C32" sqref="C32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110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178020</v>
      </c>
      <c r="C7" s="22">
        <f>C8+C11+C12+C16+C17+C18+C20+C21+C22+C23+C10</f>
        <v>115319.29999999999</v>
      </c>
      <c r="D7" s="23">
        <f aca="true" t="shared" si="0" ref="D7:D20">C7/B7*100</f>
        <v>64.77884507358723</v>
      </c>
    </row>
    <row r="8" spans="1:4" ht="12.75">
      <c r="A8" s="24" t="s">
        <v>15</v>
      </c>
      <c r="B8" s="25">
        <f>B9</f>
        <v>103382</v>
      </c>
      <c r="C8" s="25">
        <f>C9</f>
        <v>63114.2</v>
      </c>
      <c r="D8" s="23">
        <f t="shared" si="0"/>
        <v>61.04950571666248</v>
      </c>
    </row>
    <row r="9" spans="1:4" ht="12.75">
      <c r="A9" s="26" t="s">
        <v>0</v>
      </c>
      <c r="B9" s="27">
        <v>103382</v>
      </c>
      <c r="C9" s="28">
        <v>63114.2</v>
      </c>
      <c r="D9" s="29">
        <f t="shared" si="0"/>
        <v>61.04950571666248</v>
      </c>
    </row>
    <row r="10" spans="1:4" ht="12.75">
      <c r="A10" s="24" t="s">
        <v>98</v>
      </c>
      <c r="B10" s="50">
        <v>12876</v>
      </c>
      <c r="C10" s="51">
        <v>7378.1</v>
      </c>
      <c r="D10" s="29"/>
    </row>
    <row r="11" spans="1:4" ht="12.75">
      <c r="A11" s="24" t="s">
        <v>2</v>
      </c>
      <c r="B11" s="22">
        <v>8470</v>
      </c>
      <c r="C11" s="31">
        <v>7933.8</v>
      </c>
      <c r="D11" s="23">
        <f t="shared" si="0"/>
        <v>93.66942148760332</v>
      </c>
    </row>
    <row r="12" spans="1:4" ht="12.75">
      <c r="A12" s="24" t="s">
        <v>3</v>
      </c>
      <c r="B12" s="22">
        <f>B13+B14+B15</f>
        <v>11440</v>
      </c>
      <c r="C12" s="22">
        <f>C13+C14+C15</f>
        <v>6211</v>
      </c>
      <c r="D12" s="23">
        <f t="shared" si="0"/>
        <v>54.29195804195805</v>
      </c>
    </row>
    <row r="13" spans="1:4" ht="12.75">
      <c r="A13" s="26" t="s">
        <v>104</v>
      </c>
      <c r="B13" s="22">
        <v>2000</v>
      </c>
      <c r="C13" s="27">
        <v>429.4</v>
      </c>
      <c r="D13" s="23">
        <f t="shared" si="0"/>
        <v>21.47</v>
      </c>
    </row>
    <row r="14" spans="1:4" ht="12.75">
      <c r="A14" s="26" t="s">
        <v>8</v>
      </c>
      <c r="B14" s="27">
        <v>520</v>
      </c>
      <c r="C14" s="27">
        <v>161.2</v>
      </c>
      <c r="D14" s="23">
        <f t="shared" si="0"/>
        <v>31</v>
      </c>
    </row>
    <row r="15" spans="1:4" ht="12.75">
      <c r="A15" s="26" t="s">
        <v>99</v>
      </c>
      <c r="B15" s="27">
        <v>8920</v>
      </c>
      <c r="C15" s="27">
        <v>5620.4</v>
      </c>
      <c r="D15" s="23">
        <f t="shared" si="0"/>
        <v>63.00896860986547</v>
      </c>
    </row>
    <row r="16" spans="1:4" ht="12.75">
      <c r="A16" s="24" t="s">
        <v>19</v>
      </c>
      <c r="B16" s="22">
        <v>2380</v>
      </c>
      <c r="C16" s="32">
        <v>1774.7</v>
      </c>
      <c r="D16" s="23">
        <f t="shared" si="0"/>
        <v>74.5672268907563</v>
      </c>
    </row>
    <row r="17" spans="1:4" ht="33.75">
      <c r="A17" s="24" t="s">
        <v>37</v>
      </c>
      <c r="B17" s="22">
        <v>28632</v>
      </c>
      <c r="C17" s="32">
        <v>19125</v>
      </c>
      <c r="D17" s="23">
        <f t="shared" si="0"/>
        <v>66.79589270746018</v>
      </c>
    </row>
    <row r="18" spans="1:4" ht="22.5">
      <c r="A18" s="24" t="s">
        <v>9</v>
      </c>
      <c r="B18" s="22">
        <f>B19</f>
        <v>135</v>
      </c>
      <c r="C18" s="22">
        <f>C19</f>
        <v>219.4</v>
      </c>
      <c r="D18" s="23">
        <f t="shared" si="0"/>
        <v>162.51851851851853</v>
      </c>
    </row>
    <row r="19" spans="1:4" ht="12.75">
      <c r="A19" s="26" t="s">
        <v>10</v>
      </c>
      <c r="B19" s="27">
        <v>135</v>
      </c>
      <c r="C19" s="30">
        <v>219.4</v>
      </c>
      <c r="D19" s="29">
        <f t="shared" si="0"/>
        <v>162.51851851851853</v>
      </c>
    </row>
    <row r="20" spans="1:4" ht="22.5">
      <c r="A20" s="24" t="s">
        <v>11</v>
      </c>
      <c r="B20" s="22">
        <v>3050</v>
      </c>
      <c r="C20" s="32">
        <v>1531.6</v>
      </c>
      <c r="D20" s="23">
        <f t="shared" si="0"/>
        <v>50.21639344262295</v>
      </c>
    </row>
    <row r="21" spans="1:4" ht="22.5">
      <c r="A21" s="24" t="s">
        <v>20</v>
      </c>
      <c r="B21" s="22">
        <v>7600</v>
      </c>
      <c r="C21" s="31">
        <v>7531.9</v>
      </c>
      <c r="D21" s="23" t="s">
        <v>64</v>
      </c>
    </row>
    <row r="22" spans="1:4" ht="12.75">
      <c r="A22" s="24" t="s">
        <v>21</v>
      </c>
      <c r="B22" s="22">
        <v>55</v>
      </c>
      <c r="C22" s="31">
        <v>367.2</v>
      </c>
      <c r="D22" s="23">
        <f>C22/B22*100</f>
        <v>667.6363636363636</v>
      </c>
    </row>
    <row r="23" spans="1:4" ht="12.75">
      <c r="A23" s="24" t="s">
        <v>4</v>
      </c>
      <c r="B23" s="22"/>
      <c r="C23" s="31">
        <v>132.4</v>
      </c>
      <c r="D23" s="23" t="s">
        <v>64</v>
      </c>
    </row>
    <row r="24" spans="1:4" ht="12.75">
      <c r="A24" s="24" t="s">
        <v>16</v>
      </c>
      <c r="B24" s="22">
        <f>B25+B30+B31</f>
        <v>1031680.5000000001</v>
      </c>
      <c r="C24" s="22">
        <f>C25+C30+C31</f>
        <v>615444</v>
      </c>
      <c r="D24" s="23">
        <f aca="true" t="shared" si="1" ref="D24:D30">C24/B24*100</f>
        <v>59.65451513331889</v>
      </c>
    </row>
    <row r="25" spans="1:4" ht="36">
      <c r="A25" s="26" t="s">
        <v>22</v>
      </c>
      <c r="B25" s="27">
        <f>B26+B27+B28+B29</f>
        <v>1021285.0000000001</v>
      </c>
      <c r="C25" s="27">
        <f>C26+C27+C28+C29</f>
        <v>615136</v>
      </c>
      <c r="D25" s="29">
        <f t="shared" si="1"/>
        <v>60.23157101103022</v>
      </c>
    </row>
    <row r="26" spans="1:4" ht="24">
      <c r="A26" s="26" t="s">
        <v>23</v>
      </c>
      <c r="B26" s="27">
        <v>447870</v>
      </c>
      <c r="C26" s="30">
        <v>306889.2</v>
      </c>
      <c r="D26" s="29">
        <f t="shared" si="1"/>
        <v>68.52193716926787</v>
      </c>
    </row>
    <row r="27" spans="1:4" ht="24">
      <c r="A27" s="26" t="s">
        <v>24</v>
      </c>
      <c r="B27" s="27">
        <v>110601.8</v>
      </c>
      <c r="C27" s="30">
        <v>27601.7</v>
      </c>
      <c r="D27" s="29">
        <f t="shared" si="1"/>
        <v>24.9559229596625</v>
      </c>
    </row>
    <row r="28" spans="1:4" ht="24">
      <c r="A28" s="26" t="s">
        <v>25</v>
      </c>
      <c r="B28" s="27">
        <v>460734.3</v>
      </c>
      <c r="C28" s="30">
        <v>280563.5</v>
      </c>
      <c r="D28" s="29">
        <f t="shared" si="1"/>
        <v>60.89485849002343</v>
      </c>
    </row>
    <row r="29" spans="1:4" ht="12.75">
      <c r="A29" s="26" t="s">
        <v>26</v>
      </c>
      <c r="B29" s="27">
        <v>2078.9</v>
      </c>
      <c r="C29" s="30">
        <v>81.6</v>
      </c>
      <c r="D29" s="29">
        <f t="shared" si="1"/>
        <v>3.9251527249987967</v>
      </c>
    </row>
    <row r="30" spans="1:4" ht="12.75">
      <c r="A30" s="26" t="s">
        <v>66</v>
      </c>
      <c r="B30" s="27">
        <v>10395.5</v>
      </c>
      <c r="C30" s="30">
        <v>981.7</v>
      </c>
      <c r="D30" s="29">
        <f t="shared" si="1"/>
        <v>9.443509210716176</v>
      </c>
    </row>
    <row r="31" spans="1:4" ht="36">
      <c r="A31" s="26" t="s">
        <v>67</v>
      </c>
      <c r="B31" s="27"/>
      <c r="C31" s="30">
        <v>-673.7</v>
      </c>
      <c r="D31" s="29"/>
    </row>
    <row r="32" spans="1:4" ht="12.75">
      <c r="A32" s="24" t="s">
        <v>27</v>
      </c>
      <c r="B32" s="22">
        <f>B7+B24</f>
        <v>1209700.5</v>
      </c>
      <c r="C32" s="22">
        <f>C7+C24</f>
        <v>730763.3</v>
      </c>
      <c r="D32" s="23">
        <f>C32/B32*100</f>
        <v>60.408613536987055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85938.6</v>
      </c>
      <c r="C34" s="32">
        <f>SUM(C35:C42)</f>
        <v>56649.8</v>
      </c>
      <c r="D34" s="42">
        <f aca="true" t="shared" si="2" ref="D34:D40">C34/B34*100</f>
        <v>65.91892351050633</v>
      </c>
    </row>
    <row r="35" spans="1:4" ht="24">
      <c r="A35" s="26" t="s">
        <v>40</v>
      </c>
      <c r="B35" s="28">
        <v>2036.1</v>
      </c>
      <c r="C35" s="30">
        <v>1380.1</v>
      </c>
      <c r="D35" s="29">
        <f t="shared" si="2"/>
        <v>67.7815431462109</v>
      </c>
    </row>
    <row r="36" spans="1:4" ht="36">
      <c r="A36" s="26" t="s">
        <v>41</v>
      </c>
      <c r="B36" s="28">
        <v>1569.1</v>
      </c>
      <c r="C36" s="30">
        <v>1001.1</v>
      </c>
      <c r="D36" s="29">
        <f t="shared" si="2"/>
        <v>63.80090497737557</v>
      </c>
    </row>
    <row r="37" spans="1:4" ht="36">
      <c r="A37" s="26" t="s">
        <v>42</v>
      </c>
      <c r="B37" s="28">
        <v>64390.2</v>
      </c>
      <c r="C37" s="30">
        <v>42342.4</v>
      </c>
      <c r="D37" s="29">
        <f t="shared" si="2"/>
        <v>65.75907513876335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559.6</v>
      </c>
      <c r="C39" s="30">
        <v>272.3</v>
      </c>
      <c r="D39" s="29">
        <f t="shared" si="2"/>
        <v>48.65975696926376</v>
      </c>
    </row>
    <row r="40" spans="1:4" ht="12.75">
      <c r="A40" s="26" t="s">
        <v>96</v>
      </c>
      <c r="B40" s="28">
        <v>35</v>
      </c>
      <c r="C40" s="30">
        <v>12.5</v>
      </c>
      <c r="D40" s="29">
        <f t="shared" si="2"/>
        <v>35.714285714285715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17042.5</v>
      </c>
      <c r="C42" s="30">
        <v>11641.4</v>
      </c>
      <c r="D42" s="29">
        <f aca="true" t="shared" si="3" ref="D42:D67">C42/B42*100</f>
        <v>68.30805339592196</v>
      </c>
    </row>
    <row r="43" spans="1:4" ht="12.75">
      <c r="A43" s="24" t="s">
        <v>33</v>
      </c>
      <c r="B43" s="22">
        <f>B44</f>
        <v>1813.7</v>
      </c>
      <c r="C43" s="22">
        <f>C44</f>
        <v>789.2</v>
      </c>
      <c r="D43" s="23">
        <f t="shared" si="3"/>
        <v>43.513260186359375</v>
      </c>
    </row>
    <row r="44" spans="1:4" ht="12.75">
      <c r="A44" s="26" t="s">
        <v>46</v>
      </c>
      <c r="B44" s="27">
        <v>1813.7</v>
      </c>
      <c r="C44" s="30">
        <v>789.2</v>
      </c>
      <c r="D44" s="23">
        <f t="shared" si="3"/>
        <v>43.513260186359375</v>
      </c>
    </row>
    <row r="45" spans="1:4" ht="22.5">
      <c r="A45" s="24" t="s">
        <v>13</v>
      </c>
      <c r="B45" s="32">
        <f>B46</f>
        <v>5223.9</v>
      </c>
      <c r="C45" s="32">
        <f>C46</f>
        <v>2515.4</v>
      </c>
      <c r="D45" s="23">
        <f t="shared" si="3"/>
        <v>48.15176400773369</v>
      </c>
    </row>
    <row r="46" spans="1:4" ht="24">
      <c r="A46" s="26" t="s">
        <v>47</v>
      </c>
      <c r="B46" s="28">
        <v>5223.9</v>
      </c>
      <c r="C46" s="30">
        <v>2515.4</v>
      </c>
      <c r="D46" s="29">
        <f t="shared" si="3"/>
        <v>48.15176400773369</v>
      </c>
    </row>
    <row r="47" spans="1:4" ht="12.75">
      <c r="A47" s="24" t="s">
        <v>14</v>
      </c>
      <c r="B47" s="32">
        <f>SUM(B48:B53)</f>
        <v>83696</v>
      </c>
      <c r="C47" s="32">
        <f>SUM(C48:C53)</f>
        <v>43966.4</v>
      </c>
      <c r="D47" s="23">
        <f t="shared" si="3"/>
        <v>52.53106480596445</v>
      </c>
    </row>
    <row r="48" spans="1:4" ht="12.75">
      <c r="A48" s="26" t="s">
        <v>103</v>
      </c>
      <c r="B48" s="28">
        <v>0</v>
      </c>
      <c r="C48" s="28">
        <v>0</v>
      </c>
      <c r="D48" s="23"/>
    </row>
    <row r="49" spans="1:4" ht="12.75">
      <c r="A49" s="26" t="s">
        <v>68</v>
      </c>
      <c r="B49" s="28">
        <v>12550</v>
      </c>
      <c r="C49" s="30">
        <v>2242.8</v>
      </c>
      <c r="D49" s="29">
        <f t="shared" si="3"/>
        <v>17.870916334661356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24370.9</v>
      </c>
      <c r="C51" s="30">
        <v>13820</v>
      </c>
      <c r="D51" s="29">
        <f t="shared" si="3"/>
        <v>56.70697430131837</v>
      </c>
    </row>
    <row r="52" spans="1:4" ht="12.75">
      <c r="A52" s="26" t="s">
        <v>93</v>
      </c>
      <c r="B52" s="28">
        <v>42112.5</v>
      </c>
      <c r="C52" s="30">
        <v>27272.5</v>
      </c>
      <c r="D52" s="29">
        <f t="shared" si="3"/>
        <v>64.76105669338082</v>
      </c>
    </row>
    <row r="53" spans="1:4" ht="12.75">
      <c r="A53" s="26" t="s">
        <v>50</v>
      </c>
      <c r="B53" s="28">
        <v>4651.3</v>
      </c>
      <c r="C53" s="30">
        <v>619.8</v>
      </c>
      <c r="D53" s="29">
        <f t="shared" si="3"/>
        <v>13.325306903446346</v>
      </c>
    </row>
    <row r="54" spans="1:4" ht="12.75">
      <c r="A54" s="24" t="s">
        <v>5</v>
      </c>
      <c r="B54" s="32">
        <f>SUM(B55:B58)</f>
        <v>175251.1</v>
      </c>
      <c r="C54" s="32">
        <f>SUM(C55:C58)</f>
        <v>57164.4</v>
      </c>
      <c r="D54" s="23">
        <f t="shared" si="3"/>
        <v>32.618568442651714</v>
      </c>
    </row>
    <row r="55" spans="1:4" ht="12.75">
      <c r="A55" s="26" t="s">
        <v>51</v>
      </c>
      <c r="B55" s="28">
        <v>511.9</v>
      </c>
      <c r="C55" s="30">
        <v>299.6</v>
      </c>
      <c r="D55" s="29">
        <f t="shared" si="3"/>
        <v>58.52705606563783</v>
      </c>
    </row>
    <row r="56" spans="1:4" ht="12.75">
      <c r="A56" s="26" t="s">
        <v>52</v>
      </c>
      <c r="B56" s="28">
        <v>140595.7</v>
      </c>
      <c r="C56" s="30">
        <v>41439.3</v>
      </c>
      <c r="D56" s="29">
        <f t="shared" si="3"/>
        <v>29.474087756595686</v>
      </c>
    </row>
    <row r="57" spans="1:4" ht="12.75">
      <c r="A57" s="26" t="s">
        <v>85</v>
      </c>
      <c r="B57" s="28">
        <v>27240.5</v>
      </c>
      <c r="C57" s="30">
        <v>11836.4</v>
      </c>
      <c r="D57" s="29">
        <f t="shared" si="3"/>
        <v>43.451478497090726</v>
      </c>
    </row>
    <row r="58" spans="1:4" ht="12.75">
      <c r="A58" s="26" t="s">
        <v>97</v>
      </c>
      <c r="B58" s="28">
        <v>6903</v>
      </c>
      <c r="C58" s="30">
        <v>3589.1</v>
      </c>
      <c r="D58" s="29">
        <f t="shared" si="3"/>
        <v>51.993336230624365</v>
      </c>
    </row>
    <row r="59" spans="1:4" ht="12.75">
      <c r="A59" s="24" t="s">
        <v>6</v>
      </c>
      <c r="B59" s="32">
        <f>SUM(B60:B64)</f>
        <v>552077</v>
      </c>
      <c r="C59" s="32">
        <f>SUM(C60:C64)</f>
        <v>360269.3</v>
      </c>
      <c r="D59" s="23">
        <f t="shared" si="3"/>
        <v>65.25707464719595</v>
      </c>
    </row>
    <row r="60" spans="1:4" ht="12.75">
      <c r="A60" s="26" t="s">
        <v>53</v>
      </c>
      <c r="B60" s="28">
        <v>167526.7</v>
      </c>
      <c r="C60" s="30">
        <v>107537.6</v>
      </c>
      <c r="D60" s="29">
        <f t="shared" si="3"/>
        <v>64.19131995078993</v>
      </c>
    </row>
    <row r="61" spans="1:4" ht="12.75">
      <c r="A61" s="26" t="s">
        <v>54</v>
      </c>
      <c r="B61" s="28">
        <v>298754.3</v>
      </c>
      <c r="C61" s="30">
        <v>192633.6</v>
      </c>
      <c r="D61" s="29">
        <f t="shared" si="3"/>
        <v>64.47893804373695</v>
      </c>
    </row>
    <row r="62" spans="1:4" ht="12.75">
      <c r="A62" s="26" t="s">
        <v>79</v>
      </c>
      <c r="B62" s="28">
        <v>62645</v>
      </c>
      <c r="C62" s="30">
        <v>44128.6</v>
      </c>
      <c r="D62" s="29">
        <f t="shared" si="3"/>
        <v>70.44233378561736</v>
      </c>
    </row>
    <row r="63" spans="1:4" ht="12.75">
      <c r="A63" s="26" t="s">
        <v>55</v>
      </c>
      <c r="B63" s="28">
        <v>556.6</v>
      </c>
      <c r="C63" s="30">
        <v>556.6</v>
      </c>
      <c r="D63" s="29">
        <f t="shared" si="3"/>
        <v>100</v>
      </c>
    </row>
    <row r="64" spans="1:4" ht="12.75">
      <c r="A64" s="26" t="s">
        <v>56</v>
      </c>
      <c r="B64" s="28">
        <v>22594.4</v>
      </c>
      <c r="C64" s="30">
        <v>15412.9</v>
      </c>
      <c r="D64" s="29">
        <f t="shared" si="3"/>
        <v>68.21557554084198</v>
      </c>
    </row>
    <row r="65" spans="1:4" ht="12.75">
      <c r="A65" s="24" t="s">
        <v>34</v>
      </c>
      <c r="B65" s="32">
        <f>SUM(B66:B67)</f>
        <v>119108.4</v>
      </c>
      <c r="C65" s="32">
        <f>SUM(C66:C67)</f>
        <v>83162.7</v>
      </c>
      <c r="D65" s="23">
        <f t="shared" si="3"/>
        <v>69.82102017993694</v>
      </c>
    </row>
    <row r="66" spans="1:4" ht="12.75">
      <c r="A66" s="26" t="s">
        <v>57</v>
      </c>
      <c r="B66" s="28">
        <v>87412.9</v>
      </c>
      <c r="C66" s="30">
        <v>62932.7</v>
      </c>
      <c r="D66" s="29">
        <f t="shared" si="3"/>
        <v>71.99475134676918</v>
      </c>
    </row>
    <row r="67" spans="1:4" ht="12.75">
      <c r="A67" s="26" t="s">
        <v>58</v>
      </c>
      <c r="B67" s="28">
        <v>31695.5</v>
      </c>
      <c r="C67" s="30">
        <v>20230</v>
      </c>
      <c r="D67" s="29">
        <f t="shared" si="3"/>
        <v>63.826095187013934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184539.8</v>
      </c>
      <c r="C70" s="32">
        <f>C71+C72+C73+C74+C75</f>
        <v>103592.4</v>
      </c>
      <c r="D70" s="23">
        <f aca="true" t="shared" si="4" ref="D70:D80">C70/B70*100</f>
        <v>56.135532822729836</v>
      </c>
    </row>
    <row r="71" spans="1:4" ht="12.75">
      <c r="A71" s="26" t="s">
        <v>59</v>
      </c>
      <c r="B71" s="28">
        <v>5450</v>
      </c>
      <c r="C71" s="30">
        <v>3187.8</v>
      </c>
      <c r="D71" s="29">
        <f t="shared" si="4"/>
        <v>58.49174311926606</v>
      </c>
    </row>
    <row r="72" spans="1:4" ht="12.75">
      <c r="A72" s="26" t="s">
        <v>60</v>
      </c>
      <c r="B72" s="28">
        <v>82771.6</v>
      </c>
      <c r="C72" s="30">
        <v>53538.3</v>
      </c>
      <c r="D72" s="29">
        <f t="shared" si="4"/>
        <v>64.68196821131885</v>
      </c>
    </row>
    <row r="73" spans="1:4" ht="12.75">
      <c r="A73" s="26" t="s">
        <v>61</v>
      </c>
      <c r="B73" s="28">
        <v>11172.1</v>
      </c>
      <c r="C73" s="30">
        <v>6340.7</v>
      </c>
      <c r="D73" s="29">
        <f t="shared" si="4"/>
        <v>56.75477305072457</v>
      </c>
    </row>
    <row r="74" spans="1:4" ht="12.75">
      <c r="A74" s="26" t="s">
        <v>62</v>
      </c>
      <c r="B74" s="28">
        <v>71763.8</v>
      </c>
      <c r="C74" s="30">
        <v>31224.2</v>
      </c>
      <c r="D74" s="29">
        <f t="shared" si="4"/>
        <v>43.50968036809645</v>
      </c>
    </row>
    <row r="75" spans="1:4" ht="12.75">
      <c r="A75" s="26" t="s">
        <v>63</v>
      </c>
      <c r="B75" s="28">
        <v>13382.3</v>
      </c>
      <c r="C75" s="30">
        <v>9301.4</v>
      </c>
      <c r="D75" s="29">
        <f>C75/B75*100</f>
        <v>69.50524199875956</v>
      </c>
    </row>
    <row r="76" spans="1:4" ht="12.75">
      <c r="A76" s="24" t="s">
        <v>35</v>
      </c>
      <c r="B76" s="22">
        <f>B77+B78+B79</f>
        <v>6797.9</v>
      </c>
      <c r="C76" s="22">
        <f>C77+C78+C79</f>
        <v>2669.9</v>
      </c>
      <c r="D76" s="23">
        <f t="shared" si="4"/>
        <v>39.27536445078628</v>
      </c>
    </row>
    <row r="77" spans="1:4" ht="12.75">
      <c r="A77" s="26" t="s">
        <v>91</v>
      </c>
      <c r="B77" s="27">
        <v>375</v>
      </c>
      <c r="C77" s="27">
        <v>267.3</v>
      </c>
      <c r="D77" s="29">
        <f t="shared" si="4"/>
        <v>71.28</v>
      </c>
    </row>
    <row r="78" spans="1:4" ht="12.75">
      <c r="A78" s="26" t="s">
        <v>108</v>
      </c>
      <c r="B78" s="27">
        <v>2750</v>
      </c>
      <c r="C78" s="27">
        <v>0</v>
      </c>
      <c r="D78" s="29">
        <f t="shared" si="4"/>
        <v>0</v>
      </c>
    </row>
    <row r="79" spans="1:4" ht="12.75">
      <c r="A79" s="26" t="s">
        <v>90</v>
      </c>
      <c r="B79" s="27">
        <v>3672.9</v>
      </c>
      <c r="C79" s="27">
        <v>2402.6</v>
      </c>
      <c r="D79" s="29">
        <f t="shared" si="4"/>
        <v>65.41425031991069</v>
      </c>
    </row>
    <row r="80" spans="1:4" ht="12.75">
      <c r="A80" s="24" t="s">
        <v>36</v>
      </c>
      <c r="B80" s="22">
        <v>2941.1</v>
      </c>
      <c r="C80" s="22">
        <v>1927.8</v>
      </c>
      <c r="D80" s="23">
        <f t="shared" si="4"/>
        <v>65.5469042195097</v>
      </c>
    </row>
    <row r="81" spans="1:4" ht="12.75">
      <c r="A81" s="24" t="s">
        <v>28</v>
      </c>
      <c r="B81" s="22">
        <f>B34+B43+B45+B47+B54+B59+B65+B70+B76+B80</f>
        <v>1217387.5</v>
      </c>
      <c r="C81" s="22">
        <f>C34+C43+C45+C47+C54+C59+C65+C68+C70+C76+C80</f>
        <v>712707.3</v>
      </c>
      <c r="D81" s="23">
        <f>C81/B81*100</f>
        <v>58.54399687856168</v>
      </c>
    </row>
    <row r="82" spans="1:4" ht="22.5">
      <c r="A82" s="24" t="s">
        <v>29</v>
      </c>
      <c r="B82" s="49">
        <f>B32-B81</f>
        <v>-7687</v>
      </c>
      <c r="C82" s="32">
        <f>C32-C81</f>
        <v>18056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92</v>
      </c>
      <c r="D84" s="8"/>
    </row>
    <row r="85" spans="1:4" ht="20.25">
      <c r="A85" s="45" t="s">
        <v>1</v>
      </c>
      <c r="B85" s="43" t="s">
        <v>80</v>
      </c>
      <c r="C85" s="44" t="s">
        <v>32</v>
      </c>
      <c r="D85" s="8"/>
    </row>
    <row r="86" spans="1:4" ht="23.25">
      <c r="A86" s="1" t="s">
        <v>30</v>
      </c>
      <c r="B86" s="6">
        <f>B87+B92</f>
        <v>7687</v>
      </c>
      <c r="C86" s="6">
        <f>C87+C92</f>
        <v>-18056</v>
      </c>
      <c r="D86" s="8"/>
    </row>
    <row r="87" spans="1:4" ht="22.5">
      <c r="A87" s="39" t="s">
        <v>89</v>
      </c>
      <c r="B87" s="47">
        <f>B88</f>
        <v>0</v>
      </c>
      <c r="C87" s="47">
        <f>C88</f>
        <v>0</v>
      </c>
      <c r="D87" s="8"/>
    </row>
    <row r="88" spans="1:4" ht="23.25">
      <c r="A88" s="2" t="s">
        <v>69</v>
      </c>
      <c r="B88" s="3">
        <v>0</v>
      </c>
      <c r="C88" s="3">
        <v>0</v>
      </c>
      <c r="D88" s="16"/>
    </row>
    <row r="89" spans="1:4" ht="34.5">
      <c r="A89" s="2" t="s">
        <v>70</v>
      </c>
      <c r="B89" s="3">
        <v>0</v>
      </c>
      <c r="C89" s="3">
        <v>0</v>
      </c>
      <c r="D89" s="16"/>
    </row>
    <row r="90" spans="1:4" ht="34.5">
      <c r="A90" s="5" t="s">
        <v>71</v>
      </c>
      <c r="B90" s="3">
        <v>0</v>
      </c>
      <c r="C90" s="3">
        <v>0</v>
      </c>
      <c r="D90" s="8"/>
    </row>
    <row r="91" spans="1:4" ht="34.5">
      <c r="A91" s="5" t="s">
        <v>72</v>
      </c>
      <c r="B91" s="3">
        <v>0</v>
      </c>
      <c r="C91" s="3">
        <v>0</v>
      </c>
      <c r="D91" s="16"/>
    </row>
    <row r="92" spans="1:4" ht="12.75">
      <c r="A92" s="48" t="s">
        <v>77</v>
      </c>
      <c r="B92" s="47">
        <f>B93</f>
        <v>7687</v>
      </c>
      <c r="C92" s="47">
        <f>C93</f>
        <v>-18056</v>
      </c>
      <c r="D92" s="16"/>
    </row>
    <row r="93" spans="1:4" ht="23.25">
      <c r="A93" s="5" t="s">
        <v>73</v>
      </c>
      <c r="B93" s="4">
        <f>B94+B98</f>
        <v>7687</v>
      </c>
      <c r="C93" s="4">
        <f>C94+C98</f>
        <v>-18056</v>
      </c>
      <c r="D93" s="16"/>
    </row>
    <row r="94" spans="1:4" ht="12.75">
      <c r="A94" s="5" t="s">
        <v>81</v>
      </c>
      <c r="B94" s="4">
        <v>-1209700.5</v>
      </c>
      <c r="C94" s="7">
        <v>-732056.7</v>
      </c>
      <c r="D94" s="16"/>
    </row>
    <row r="95" spans="1:4" ht="12.75">
      <c r="A95" s="5" t="s">
        <v>82</v>
      </c>
      <c r="B95" s="4">
        <v>-1209700.5</v>
      </c>
      <c r="C95" s="7">
        <v>-732056.7</v>
      </c>
      <c r="D95" s="8"/>
    </row>
    <row r="96" spans="1:4" ht="23.25">
      <c r="A96" s="5" t="s">
        <v>83</v>
      </c>
      <c r="B96" s="4">
        <v>-1209700.5</v>
      </c>
      <c r="C96" s="7">
        <v>-732056.7</v>
      </c>
      <c r="D96" s="46"/>
    </row>
    <row r="97" spans="1:4" ht="23.25">
      <c r="A97" s="5" t="s">
        <v>84</v>
      </c>
      <c r="B97" s="4">
        <v>-1209700.5</v>
      </c>
      <c r="C97" s="7">
        <v>-732056.7</v>
      </c>
      <c r="D97" s="46"/>
    </row>
    <row r="98" spans="1:4" ht="13.5">
      <c r="A98" s="5" t="s">
        <v>74</v>
      </c>
      <c r="B98" s="4">
        <v>1217387.5</v>
      </c>
      <c r="C98" s="7">
        <v>714000.7</v>
      </c>
      <c r="D98" s="46"/>
    </row>
    <row r="99" spans="1:4" ht="13.5">
      <c r="A99" s="5" t="s">
        <v>75</v>
      </c>
      <c r="B99" s="4">
        <v>1217387.5</v>
      </c>
      <c r="C99" s="7">
        <v>714000.7</v>
      </c>
      <c r="D99" s="46"/>
    </row>
    <row r="100" spans="1:4" ht="23.25">
      <c r="A100" s="5" t="s">
        <v>78</v>
      </c>
      <c r="B100" s="4">
        <v>1217387.5</v>
      </c>
      <c r="C100" s="7">
        <v>714000.7</v>
      </c>
      <c r="D100" s="46"/>
    </row>
    <row r="101" spans="1:4" ht="23.25">
      <c r="A101" s="5" t="s">
        <v>76</v>
      </c>
      <c r="B101" s="4">
        <v>1217387.5</v>
      </c>
      <c r="C101" s="7">
        <v>714000.7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40">
      <selection activeCell="A46" sqref="A46"/>
    </sheetView>
  </sheetViews>
  <sheetFormatPr defaultColWidth="9.00390625" defaultRowHeight="12.75"/>
  <cols>
    <col min="1" max="1" width="46.375" style="0" customWidth="1"/>
    <col min="2" max="3" width="20.375" style="0" customWidth="1"/>
    <col min="4" max="4" width="13.625" style="0" customWidth="1"/>
  </cols>
  <sheetData>
    <row r="1" spans="1:4" ht="15">
      <c r="A1" s="53" t="s">
        <v>39</v>
      </c>
      <c r="B1" s="54"/>
      <c r="C1" s="54"/>
      <c r="D1" s="54"/>
    </row>
    <row r="2" spans="1:4" ht="15">
      <c r="A2" s="55" t="s">
        <v>94</v>
      </c>
      <c r="B2" s="56"/>
      <c r="C2" s="56"/>
      <c r="D2" s="56"/>
    </row>
    <row r="3" spans="1:4" ht="15">
      <c r="A3" s="57" t="s">
        <v>111</v>
      </c>
      <c r="B3" s="56"/>
      <c r="C3" s="56"/>
      <c r="D3" s="56"/>
    </row>
    <row r="4" spans="1:4" ht="14.25" thickBot="1">
      <c r="A4" s="9"/>
      <c r="B4" s="10"/>
      <c r="C4" s="11"/>
      <c r="D4" s="8" t="s">
        <v>65</v>
      </c>
    </row>
    <row r="5" spans="1:4" ht="14.25" thickBot="1">
      <c r="A5" s="12" t="s">
        <v>1</v>
      </c>
      <c r="B5" s="13" t="s">
        <v>31</v>
      </c>
      <c r="C5" s="14" t="s">
        <v>32</v>
      </c>
      <c r="D5" s="15" t="s">
        <v>17</v>
      </c>
    </row>
    <row r="6" spans="1:4" ht="13.5" thickBot="1">
      <c r="A6" s="17">
        <v>1</v>
      </c>
      <c r="B6" s="18">
        <v>2</v>
      </c>
      <c r="C6" s="19">
        <v>3</v>
      </c>
      <c r="D6" s="20">
        <v>4</v>
      </c>
    </row>
    <row r="7" spans="1:4" ht="12.75">
      <c r="A7" s="21" t="s">
        <v>18</v>
      </c>
      <c r="B7" s="22">
        <f>B8+B11+B12+B16+B17+B18+B20+B21+B22+B23+B10</f>
        <v>178020</v>
      </c>
      <c r="C7" s="22">
        <f>C8+C11+C12+C16+C17+C18+C20+C21+C22+C23+C10</f>
        <v>129317.7</v>
      </c>
      <c r="D7" s="23">
        <f aca="true" t="shared" si="0" ref="D7:D20">C7/B7*100</f>
        <v>72.6422312099764</v>
      </c>
    </row>
    <row r="8" spans="1:4" ht="12.75">
      <c r="A8" s="24" t="s">
        <v>15</v>
      </c>
      <c r="B8" s="25">
        <f>B9</f>
        <v>103382</v>
      </c>
      <c r="C8" s="25">
        <f>C9</f>
        <v>70383.6</v>
      </c>
      <c r="D8" s="23">
        <f t="shared" si="0"/>
        <v>68.08109728966359</v>
      </c>
    </row>
    <row r="9" spans="1:4" ht="12.75">
      <c r="A9" s="26" t="s">
        <v>0</v>
      </c>
      <c r="B9" s="27">
        <v>103382</v>
      </c>
      <c r="C9" s="28">
        <v>70383.6</v>
      </c>
      <c r="D9" s="29">
        <f t="shared" si="0"/>
        <v>68.08109728966359</v>
      </c>
    </row>
    <row r="10" spans="1:4" ht="12.75">
      <c r="A10" s="24" t="s">
        <v>98</v>
      </c>
      <c r="B10" s="50">
        <v>12876</v>
      </c>
      <c r="C10" s="51">
        <v>8495.3</v>
      </c>
      <c r="D10" s="29"/>
    </row>
    <row r="11" spans="1:4" ht="12.75">
      <c r="A11" s="24" t="s">
        <v>2</v>
      </c>
      <c r="B11" s="22">
        <v>8470</v>
      </c>
      <c r="C11" s="31">
        <v>8359.6</v>
      </c>
      <c r="D11" s="23">
        <f t="shared" si="0"/>
        <v>98.6965761511216</v>
      </c>
    </row>
    <row r="12" spans="1:4" ht="12.75">
      <c r="A12" s="24" t="s">
        <v>3</v>
      </c>
      <c r="B12" s="22">
        <f>B13+B14+B15</f>
        <v>11440</v>
      </c>
      <c r="C12" s="22">
        <f>C13+C14+C15</f>
        <v>6810.9</v>
      </c>
      <c r="D12" s="23">
        <f t="shared" si="0"/>
        <v>59.53583916083915</v>
      </c>
    </row>
    <row r="13" spans="1:4" ht="12.75">
      <c r="A13" s="26" t="s">
        <v>104</v>
      </c>
      <c r="B13" s="22">
        <v>2000</v>
      </c>
      <c r="C13" s="27">
        <v>530.5</v>
      </c>
      <c r="D13" s="23">
        <f t="shared" si="0"/>
        <v>26.525</v>
      </c>
    </row>
    <row r="14" spans="1:4" ht="12.75">
      <c r="A14" s="26" t="s">
        <v>8</v>
      </c>
      <c r="B14" s="27">
        <v>520</v>
      </c>
      <c r="C14" s="27">
        <v>182.9</v>
      </c>
      <c r="D14" s="23">
        <f t="shared" si="0"/>
        <v>35.17307692307693</v>
      </c>
    </row>
    <row r="15" spans="1:4" ht="12.75">
      <c r="A15" s="26" t="s">
        <v>99</v>
      </c>
      <c r="B15" s="27">
        <v>8920</v>
      </c>
      <c r="C15" s="27">
        <v>6097.5</v>
      </c>
      <c r="D15" s="23">
        <f t="shared" si="0"/>
        <v>68.35762331838565</v>
      </c>
    </row>
    <row r="16" spans="1:4" ht="12.75">
      <c r="A16" s="24" t="s">
        <v>19</v>
      </c>
      <c r="B16" s="22">
        <v>2380</v>
      </c>
      <c r="C16" s="32">
        <v>2087.4</v>
      </c>
      <c r="D16" s="23">
        <f t="shared" si="0"/>
        <v>87.70588235294117</v>
      </c>
    </row>
    <row r="17" spans="1:4" ht="33.75">
      <c r="A17" s="24" t="s">
        <v>37</v>
      </c>
      <c r="B17" s="22">
        <v>28632</v>
      </c>
      <c r="C17" s="32">
        <v>22348.3</v>
      </c>
      <c r="D17" s="23">
        <f t="shared" si="0"/>
        <v>78.05357641799385</v>
      </c>
    </row>
    <row r="18" spans="1:4" ht="22.5">
      <c r="A18" s="24" t="s">
        <v>9</v>
      </c>
      <c r="B18" s="22">
        <f>B19</f>
        <v>135</v>
      </c>
      <c r="C18" s="22">
        <f>C19</f>
        <v>219.4</v>
      </c>
      <c r="D18" s="23">
        <f t="shared" si="0"/>
        <v>162.51851851851853</v>
      </c>
    </row>
    <row r="19" spans="1:4" ht="12.75">
      <c r="A19" s="26" t="s">
        <v>10</v>
      </c>
      <c r="B19" s="27">
        <v>135</v>
      </c>
      <c r="C19" s="30">
        <v>219.4</v>
      </c>
      <c r="D19" s="29">
        <f t="shared" si="0"/>
        <v>162.51851851851853</v>
      </c>
    </row>
    <row r="20" spans="1:4" ht="22.5">
      <c r="A20" s="24" t="s">
        <v>11</v>
      </c>
      <c r="B20" s="22">
        <v>3050</v>
      </c>
      <c r="C20" s="32">
        <v>1836.8</v>
      </c>
      <c r="D20" s="23">
        <f t="shared" si="0"/>
        <v>60.22295081967213</v>
      </c>
    </row>
    <row r="21" spans="1:4" ht="22.5">
      <c r="A21" s="24" t="s">
        <v>20</v>
      </c>
      <c r="B21" s="22">
        <v>7600</v>
      </c>
      <c r="C21" s="31">
        <v>8213.9</v>
      </c>
      <c r="D21" s="23" t="s">
        <v>64</v>
      </c>
    </row>
    <row r="22" spans="1:4" ht="12.75">
      <c r="A22" s="24" t="s">
        <v>21</v>
      </c>
      <c r="B22" s="22">
        <v>55</v>
      </c>
      <c r="C22" s="31">
        <v>428.5</v>
      </c>
      <c r="D22" s="23">
        <f>C22/B22*100</f>
        <v>779.0909090909091</v>
      </c>
    </row>
    <row r="23" spans="1:4" ht="12.75">
      <c r="A23" s="24" t="s">
        <v>4</v>
      </c>
      <c r="B23" s="22"/>
      <c r="C23" s="31">
        <v>134</v>
      </c>
      <c r="D23" s="23" t="s">
        <v>64</v>
      </c>
    </row>
    <row r="24" spans="1:4" ht="12.75">
      <c r="A24" s="24" t="s">
        <v>16</v>
      </c>
      <c r="B24" s="22">
        <f>B25+B30+B31</f>
        <v>1039252</v>
      </c>
      <c r="C24" s="22">
        <f>C25+C30+C31</f>
        <v>683385.5</v>
      </c>
      <c r="D24" s="23">
        <f aca="true" t="shared" si="1" ref="D24:D30">C24/B24*100</f>
        <v>65.75743900420687</v>
      </c>
    </row>
    <row r="25" spans="1:4" ht="36">
      <c r="A25" s="26" t="s">
        <v>22</v>
      </c>
      <c r="B25" s="27">
        <f>B26+B27+B28+B29</f>
        <v>1028856.5</v>
      </c>
      <c r="C25" s="27">
        <f>C26+C27+C28+C29</f>
        <v>683049.8999999999</v>
      </c>
      <c r="D25" s="29">
        <f t="shared" si="1"/>
        <v>66.38922920737731</v>
      </c>
    </row>
    <row r="26" spans="1:4" ht="24">
      <c r="A26" s="26" t="s">
        <v>23</v>
      </c>
      <c r="B26" s="27">
        <v>447870</v>
      </c>
      <c r="C26" s="30">
        <v>341889.2</v>
      </c>
      <c r="D26" s="29">
        <f t="shared" si="1"/>
        <v>76.33670484738876</v>
      </c>
    </row>
    <row r="27" spans="1:4" ht="24">
      <c r="A27" s="26" t="s">
        <v>24</v>
      </c>
      <c r="B27" s="27">
        <v>117885.5</v>
      </c>
      <c r="C27" s="30">
        <v>33346.5</v>
      </c>
      <c r="D27" s="29">
        <f t="shared" si="1"/>
        <v>28.287193929702976</v>
      </c>
    </row>
    <row r="28" spans="1:4" ht="24">
      <c r="A28" s="26" t="s">
        <v>25</v>
      </c>
      <c r="B28" s="27">
        <v>461022.1</v>
      </c>
      <c r="C28" s="30">
        <v>305785.5</v>
      </c>
      <c r="D28" s="29">
        <f t="shared" si="1"/>
        <v>66.32773136038381</v>
      </c>
    </row>
    <row r="29" spans="1:4" ht="12.75">
      <c r="A29" s="26" t="s">
        <v>26</v>
      </c>
      <c r="B29" s="27">
        <v>2078.9</v>
      </c>
      <c r="C29" s="30">
        <v>2028.7</v>
      </c>
      <c r="D29" s="29">
        <f t="shared" si="1"/>
        <v>97.58526143633652</v>
      </c>
    </row>
    <row r="30" spans="1:4" ht="12.75">
      <c r="A30" s="26" t="s">
        <v>66</v>
      </c>
      <c r="B30" s="27">
        <v>10395.5</v>
      </c>
      <c r="C30" s="30">
        <v>1009.3</v>
      </c>
      <c r="D30" s="29">
        <f t="shared" si="1"/>
        <v>9.709008705689962</v>
      </c>
    </row>
    <row r="31" spans="1:4" ht="36">
      <c r="A31" s="26" t="s">
        <v>67</v>
      </c>
      <c r="B31" s="27"/>
      <c r="C31" s="30">
        <v>-673.7</v>
      </c>
      <c r="D31" s="29"/>
    </row>
    <row r="32" spans="1:4" ht="12.75">
      <c r="A32" s="24" t="s">
        <v>27</v>
      </c>
      <c r="B32" s="22">
        <f>B7+B24</f>
        <v>1217272</v>
      </c>
      <c r="C32" s="22">
        <f>C7+C24</f>
        <v>812703.2</v>
      </c>
      <c r="D32" s="23">
        <f>C32/B32*100</f>
        <v>66.76430575910724</v>
      </c>
    </row>
    <row r="33" spans="1:4" ht="12.75">
      <c r="A33" s="40"/>
      <c r="B33" s="41"/>
      <c r="C33" s="41"/>
      <c r="D33" s="42"/>
    </row>
    <row r="34" spans="1:4" ht="12.75">
      <c r="A34" s="40" t="s">
        <v>12</v>
      </c>
      <c r="B34" s="32">
        <f>SUM(B35:B42)</f>
        <v>85876.90000000001</v>
      </c>
      <c r="C34" s="32">
        <f>SUM(C35:C42)</f>
        <v>63811.2</v>
      </c>
      <c r="D34" s="42">
        <f aca="true" t="shared" si="2" ref="D34:D40">C34/B34*100</f>
        <v>74.30543021464445</v>
      </c>
    </row>
    <row r="35" spans="1:4" ht="24">
      <c r="A35" s="26" t="s">
        <v>40</v>
      </c>
      <c r="B35" s="28">
        <v>2036.1</v>
      </c>
      <c r="C35" s="30">
        <v>1589.3</v>
      </c>
      <c r="D35" s="29">
        <f t="shared" si="2"/>
        <v>78.05608761848633</v>
      </c>
    </row>
    <row r="36" spans="1:4" ht="36">
      <c r="A36" s="26" t="s">
        <v>41</v>
      </c>
      <c r="B36" s="28">
        <v>1569.1</v>
      </c>
      <c r="C36" s="30">
        <v>1120.3</v>
      </c>
      <c r="D36" s="29">
        <f t="shared" si="2"/>
        <v>71.397616468039</v>
      </c>
    </row>
    <row r="37" spans="1:4" ht="36">
      <c r="A37" s="26" t="s">
        <v>42</v>
      </c>
      <c r="B37" s="28">
        <v>64270.8</v>
      </c>
      <c r="C37" s="30">
        <v>48617.8</v>
      </c>
      <c r="D37" s="29">
        <f t="shared" si="2"/>
        <v>75.64523858424043</v>
      </c>
    </row>
    <row r="38" spans="1:4" ht="12.75">
      <c r="A38" s="26" t="s">
        <v>88</v>
      </c>
      <c r="B38" s="28">
        <v>6.1</v>
      </c>
      <c r="C38" s="30">
        <v>0</v>
      </c>
      <c r="D38" s="29">
        <f t="shared" si="2"/>
        <v>0</v>
      </c>
    </row>
    <row r="39" spans="1:4" ht="36">
      <c r="A39" s="26" t="s">
        <v>43</v>
      </c>
      <c r="B39" s="28">
        <v>559.6</v>
      </c>
      <c r="C39" s="30">
        <v>333.2</v>
      </c>
      <c r="D39" s="29">
        <f t="shared" si="2"/>
        <v>59.54253037884203</v>
      </c>
    </row>
    <row r="40" spans="1:4" ht="12.75">
      <c r="A40" s="26" t="s">
        <v>96</v>
      </c>
      <c r="B40" s="28">
        <v>35</v>
      </c>
      <c r="C40" s="30">
        <v>12.5</v>
      </c>
      <c r="D40" s="29">
        <f t="shared" si="2"/>
        <v>35.714285714285715</v>
      </c>
    </row>
    <row r="41" spans="1:4" ht="12.75">
      <c r="A41" s="26" t="s">
        <v>44</v>
      </c>
      <c r="B41" s="28">
        <v>300</v>
      </c>
      <c r="C41" s="30">
        <v>0</v>
      </c>
      <c r="D41" s="29">
        <v>0</v>
      </c>
    </row>
    <row r="42" spans="1:4" ht="12.75">
      <c r="A42" s="26" t="s">
        <v>45</v>
      </c>
      <c r="B42" s="28">
        <v>17100.2</v>
      </c>
      <c r="C42" s="30">
        <v>12138.1</v>
      </c>
      <c r="D42" s="29">
        <f aca="true" t="shared" si="3" ref="D42:D67">C42/B42*100</f>
        <v>70.98221073437738</v>
      </c>
    </row>
    <row r="43" spans="1:4" ht="12.75">
      <c r="A43" s="24" t="s">
        <v>33</v>
      </c>
      <c r="B43" s="22">
        <f>B44</f>
        <v>1813.7</v>
      </c>
      <c r="C43" s="22">
        <f>C44</f>
        <v>871.6</v>
      </c>
      <c r="D43" s="23">
        <f t="shared" si="3"/>
        <v>48.056459171858634</v>
      </c>
    </row>
    <row r="44" spans="1:4" ht="12.75">
      <c r="A44" s="26" t="s">
        <v>46</v>
      </c>
      <c r="B44" s="27">
        <v>1813.7</v>
      </c>
      <c r="C44" s="30">
        <v>871.6</v>
      </c>
      <c r="D44" s="23">
        <f t="shared" si="3"/>
        <v>48.056459171858634</v>
      </c>
    </row>
    <row r="45" spans="1:4" ht="22.5">
      <c r="A45" s="24" t="s">
        <v>13</v>
      </c>
      <c r="B45" s="32">
        <f>B46</f>
        <v>5223.9</v>
      </c>
      <c r="C45" s="32">
        <f>C46</f>
        <v>2967.6</v>
      </c>
      <c r="D45" s="23">
        <f t="shared" si="3"/>
        <v>56.808131855510254</v>
      </c>
    </row>
    <row r="46" spans="1:4" ht="24">
      <c r="A46" s="26" t="s">
        <v>47</v>
      </c>
      <c r="B46" s="28">
        <v>5223.9</v>
      </c>
      <c r="C46" s="30">
        <v>2967.6</v>
      </c>
      <c r="D46" s="29">
        <f t="shared" si="3"/>
        <v>56.808131855510254</v>
      </c>
    </row>
    <row r="47" spans="1:4" ht="12.75">
      <c r="A47" s="24" t="s">
        <v>14</v>
      </c>
      <c r="B47" s="32">
        <f>SUM(B48:B53)</f>
        <v>85636</v>
      </c>
      <c r="C47" s="32">
        <f>SUM(C48:C53)</f>
        <v>49318.6</v>
      </c>
      <c r="D47" s="23">
        <f t="shared" si="3"/>
        <v>57.59096641599327</v>
      </c>
    </row>
    <row r="48" spans="1:4" ht="12.75">
      <c r="A48" s="26" t="s">
        <v>103</v>
      </c>
      <c r="B48" s="28">
        <v>0</v>
      </c>
      <c r="C48" s="28">
        <v>0</v>
      </c>
      <c r="D48" s="23"/>
    </row>
    <row r="49" spans="1:4" ht="12.75">
      <c r="A49" s="26" t="s">
        <v>68</v>
      </c>
      <c r="B49" s="28">
        <v>12550</v>
      </c>
      <c r="C49" s="30">
        <v>3926.7</v>
      </c>
      <c r="D49" s="29">
        <f t="shared" si="3"/>
        <v>31.288446215139444</v>
      </c>
    </row>
    <row r="50" spans="1:4" ht="12.75">
      <c r="A50" s="26" t="s">
        <v>48</v>
      </c>
      <c r="B50" s="28">
        <v>11.3</v>
      </c>
      <c r="C50" s="30">
        <v>11.3</v>
      </c>
      <c r="D50" s="29">
        <f t="shared" si="3"/>
        <v>100</v>
      </c>
    </row>
    <row r="51" spans="1:4" ht="12.75">
      <c r="A51" s="26" t="s">
        <v>49</v>
      </c>
      <c r="B51" s="28">
        <v>24370.9</v>
      </c>
      <c r="C51" s="30">
        <v>15707.8</v>
      </c>
      <c r="D51" s="29">
        <f t="shared" si="3"/>
        <v>64.45309775182697</v>
      </c>
    </row>
    <row r="52" spans="1:4" ht="12.75">
      <c r="A52" s="26" t="s">
        <v>93</v>
      </c>
      <c r="B52" s="28">
        <v>42112.5</v>
      </c>
      <c r="C52" s="30">
        <v>28929.7</v>
      </c>
      <c r="D52" s="29">
        <f t="shared" si="3"/>
        <v>68.6962303354111</v>
      </c>
    </row>
    <row r="53" spans="1:4" ht="12.75">
      <c r="A53" s="26" t="s">
        <v>50</v>
      </c>
      <c r="B53" s="28">
        <v>6591.3</v>
      </c>
      <c r="C53" s="30">
        <v>743.1</v>
      </c>
      <c r="D53" s="29">
        <f t="shared" si="3"/>
        <v>11.273952027672841</v>
      </c>
    </row>
    <row r="54" spans="1:4" ht="12.75">
      <c r="A54" s="24" t="s">
        <v>5</v>
      </c>
      <c r="B54" s="32">
        <f>SUM(B55:B58)</f>
        <v>175312.80000000002</v>
      </c>
      <c r="C54" s="32">
        <f>SUM(C55:C58)</f>
        <v>71373.40000000001</v>
      </c>
      <c r="D54" s="23">
        <f t="shared" si="3"/>
        <v>40.7120301541017</v>
      </c>
    </row>
    <row r="55" spans="1:4" ht="12.75">
      <c r="A55" s="26" t="s">
        <v>51</v>
      </c>
      <c r="B55" s="28">
        <v>511.9</v>
      </c>
      <c r="C55" s="30">
        <v>299.6</v>
      </c>
      <c r="D55" s="29">
        <f t="shared" si="3"/>
        <v>58.52705606563783</v>
      </c>
    </row>
    <row r="56" spans="1:4" ht="12.75">
      <c r="A56" s="26" t="s">
        <v>52</v>
      </c>
      <c r="B56" s="28">
        <v>140595.7</v>
      </c>
      <c r="C56" s="30">
        <v>51010</v>
      </c>
      <c r="D56" s="29">
        <f t="shared" si="3"/>
        <v>36.28133719594553</v>
      </c>
    </row>
    <row r="57" spans="1:4" ht="12.75">
      <c r="A57" s="26" t="s">
        <v>85</v>
      </c>
      <c r="B57" s="28">
        <v>27302.2</v>
      </c>
      <c r="C57" s="30">
        <v>15847.5</v>
      </c>
      <c r="D57" s="29">
        <f t="shared" si="3"/>
        <v>58.04477294870011</v>
      </c>
    </row>
    <row r="58" spans="1:4" ht="12.75">
      <c r="A58" s="26" t="s">
        <v>97</v>
      </c>
      <c r="B58" s="28">
        <v>6903</v>
      </c>
      <c r="C58" s="30">
        <v>4216.3</v>
      </c>
      <c r="D58" s="29">
        <f t="shared" si="3"/>
        <v>61.07924090974939</v>
      </c>
    </row>
    <row r="59" spans="1:4" ht="12.75">
      <c r="A59" s="24" t="s">
        <v>6</v>
      </c>
      <c r="B59" s="32">
        <f>SUM(B60:B64)</f>
        <v>557420.8</v>
      </c>
      <c r="C59" s="32">
        <f>SUM(C60:C64)</f>
        <v>392594.60000000003</v>
      </c>
      <c r="D59" s="23">
        <f t="shared" si="3"/>
        <v>70.43056161521064</v>
      </c>
    </row>
    <row r="60" spans="1:4" ht="12.75">
      <c r="A60" s="26" t="s">
        <v>53</v>
      </c>
      <c r="B60" s="28">
        <v>167521</v>
      </c>
      <c r="C60" s="30">
        <v>117591.1</v>
      </c>
      <c r="D60" s="29">
        <f t="shared" si="3"/>
        <v>70.19484124378437</v>
      </c>
    </row>
    <row r="61" spans="1:4" ht="12.75">
      <c r="A61" s="26" t="s">
        <v>54</v>
      </c>
      <c r="B61" s="28">
        <v>304059.3</v>
      </c>
      <c r="C61" s="30">
        <v>210114.2</v>
      </c>
      <c r="D61" s="29">
        <f t="shared" si="3"/>
        <v>69.10303352010612</v>
      </c>
    </row>
    <row r="62" spans="1:4" ht="12.75">
      <c r="A62" s="26" t="s">
        <v>79</v>
      </c>
      <c r="B62" s="28">
        <v>62650.5</v>
      </c>
      <c r="C62" s="30">
        <v>47615.7</v>
      </c>
      <c r="D62" s="29">
        <f t="shared" si="3"/>
        <v>76.00210692652092</v>
      </c>
    </row>
    <row r="63" spans="1:4" ht="12.75">
      <c r="A63" s="26" t="s">
        <v>55</v>
      </c>
      <c r="B63" s="28">
        <v>556.6</v>
      </c>
      <c r="C63" s="30">
        <v>556.6</v>
      </c>
      <c r="D63" s="29">
        <f t="shared" si="3"/>
        <v>100</v>
      </c>
    </row>
    <row r="64" spans="1:4" ht="12.75">
      <c r="A64" s="26" t="s">
        <v>56</v>
      </c>
      <c r="B64" s="28">
        <v>22633.4</v>
      </c>
      <c r="C64" s="30">
        <v>16717</v>
      </c>
      <c r="D64" s="29">
        <f t="shared" si="3"/>
        <v>73.85987081039525</v>
      </c>
    </row>
    <row r="65" spans="1:4" ht="12.75">
      <c r="A65" s="24" t="s">
        <v>34</v>
      </c>
      <c r="B65" s="32">
        <f>SUM(B66:B67)</f>
        <v>119108.4</v>
      </c>
      <c r="C65" s="32">
        <f>SUM(C66:C67)</f>
        <v>90504.29999999999</v>
      </c>
      <c r="D65" s="23">
        <f t="shared" si="3"/>
        <v>75.98481719173458</v>
      </c>
    </row>
    <row r="66" spans="1:4" ht="12.75">
      <c r="A66" s="26" t="s">
        <v>57</v>
      </c>
      <c r="B66" s="28">
        <v>87412.9</v>
      </c>
      <c r="C66" s="30">
        <v>67890.2</v>
      </c>
      <c r="D66" s="29">
        <f t="shared" si="3"/>
        <v>77.66611106598683</v>
      </c>
    </row>
    <row r="67" spans="1:4" ht="12.75">
      <c r="A67" s="26" t="s">
        <v>58</v>
      </c>
      <c r="B67" s="28">
        <v>31695.5</v>
      </c>
      <c r="C67" s="30">
        <v>22614.1</v>
      </c>
      <c r="D67" s="29">
        <f t="shared" si="3"/>
        <v>71.34798315218248</v>
      </c>
    </row>
    <row r="68" spans="1:4" ht="12.75" customHeight="1" hidden="1">
      <c r="A68" s="24" t="s">
        <v>86</v>
      </c>
      <c r="B68" s="32">
        <f>B69</f>
        <v>0</v>
      </c>
      <c r="C68" s="32">
        <f>C69</f>
        <v>0</v>
      </c>
      <c r="D68" s="23">
        <v>0</v>
      </c>
    </row>
    <row r="69" spans="1:4" ht="12.75" customHeight="1" hidden="1">
      <c r="A69" s="26" t="s">
        <v>87</v>
      </c>
      <c r="B69" s="28">
        <v>0</v>
      </c>
      <c r="C69" s="30">
        <v>0</v>
      </c>
      <c r="D69" s="29">
        <v>0</v>
      </c>
    </row>
    <row r="70" spans="1:4" ht="12.75">
      <c r="A70" s="24" t="s">
        <v>7</v>
      </c>
      <c r="B70" s="32">
        <f>B71+B72+B73+B74+B75</f>
        <v>184827.5</v>
      </c>
      <c r="C70" s="32">
        <f>C71+C72+C73+C74+C75</f>
        <v>114057</v>
      </c>
      <c r="D70" s="23">
        <f aca="true" t="shared" si="4" ref="D70:D80">C70/B70*100</f>
        <v>61.70997281248732</v>
      </c>
    </row>
    <row r="71" spans="1:4" ht="12.75">
      <c r="A71" s="26" t="s">
        <v>59</v>
      </c>
      <c r="B71" s="28">
        <v>5450</v>
      </c>
      <c r="C71" s="30">
        <v>3635.8</v>
      </c>
      <c r="D71" s="29">
        <f t="shared" si="4"/>
        <v>66.71192660550459</v>
      </c>
    </row>
    <row r="72" spans="1:4" ht="12.75">
      <c r="A72" s="26" t="s">
        <v>60</v>
      </c>
      <c r="B72" s="28">
        <v>83059.4</v>
      </c>
      <c r="C72" s="30">
        <v>60161.6</v>
      </c>
      <c r="D72" s="29">
        <f t="shared" si="4"/>
        <v>72.43201853131615</v>
      </c>
    </row>
    <row r="73" spans="1:4" ht="12.75">
      <c r="A73" s="26" t="s">
        <v>61</v>
      </c>
      <c r="B73" s="28">
        <v>11172.1</v>
      </c>
      <c r="C73" s="30">
        <v>6886.4</v>
      </c>
      <c r="D73" s="29">
        <f t="shared" si="4"/>
        <v>61.63926209038587</v>
      </c>
    </row>
    <row r="74" spans="1:4" ht="12.75">
      <c r="A74" s="26" t="s">
        <v>62</v>
      </c>
      <c r="B74" s="28">
        <v>71763.8</v>
      </c>
      <c r="C74" s="30">
        <v>33098.1</v>
      </c>
      <c r="D74" s="29">
        <f t="shared" si="4"/>
        <v>46.12088546035745</v>
      </c>
    </row>
    <row r="75" spans="1:4" ht="12.75">
      <c r="A75" s="26" t="s">
        <v>63</v>
      </c>
      <c r="B75" s="28">
        <v>13382.2</v>
      </c>
      <c r="C75" s="30">
        <v>10275.1</v>
      </c>
      <c r="D75" s="29">
        <f>C75/B75*100</f>
        <v>76.78184453976176</v>
      </c>
    </row>
    <row r="76" spans="1:4" ht="12.75">
      <c r="A76" s="24" t="s">
        <v>35</v>
      </c>
      <c r="B76" s="22">
        <f>B77+B78+B79</f>
        <v>6797.9</v>
      </c>
      <c r="C76" s="22">
        <f>C77+C78+C79</f>
        <v>2999.4</v>
      </c>
      <c r="D76" s="23">
        <f t="shared" si="4"/>
        <v>44.12244958001737</v>
      </c>
    </row>
    <row r="77" spans="1:4" ht="12.75">
      <c r="A77" s="26" t="s">
        <v>91</v>
      </c>
      <c r="B77" s="27">
        <v>375</v>
      </c>
      <c r="C77" s="27">
        <v>310.6</v>
      </c>
      <c r="D77" s="29">
        <f t="shared" si="4"/>
        <v>82.82666666666667</v>
      </c>
    </row>
    <row r="78" spans="1:4" ht="12.75">
      <c r="A78" s="26" t="s">
        <v>108</v>
      </c>
      <c r="B78" s="27">
        <v>2750</v>
      </c>
      <c r="C78" s="27">
        <v>0</v>
      </c>
      <c r="D78" s="29">
        <f t="shared" si="4"/>
        <v>0</v>
      </c>
    </row>
    <row r="79" spans="1:4" ht="12.75">
      <c r="A79" s="26" t="s">
        <v>90</v>
      </c>
      <c r="B79" s="27">
        <v>3672.9</v>
      </c>
      <c r="C79" s="27">
        <v>2688.8</v>
      </c>
      <c r="D79" s="29">
        <f t="shared" si="4"/>
        <v>73.20645811211848</v>
      </c>
    </row>
    <row r="80" spans="1:4" ht="12.75">
      <c r="A80" s="24" t="s">
        <v>36</v>
      </c>
      <c r="B80" s="22">
        <v>2941.1</v>
      </c>
      <c r="C80" s="22">
        <v>2231</v>
      </c>
      <c r="D80" s="23">
        <f t="shared" si="4"/>
        <v>75.85597225527863</v>
      </c>
    </row>
    <row r="81" spans="1:4" ht="12.75">
      <c r="A81" s="24" t="s">
        <v>28</v>
      </c>
      <c r="B81" s="22">
        <f>B34+B43+B45+B47+B54+B59+B65+B70+B76+B80</f>
        <v>1224959</v>
      </c>
      <c r="C81" s="22">
        <f>C34+C43+C45+C47+C54+C59+C65+C68+C70+C76+C80</f>
        <v>790728.7000000001</v>
      </c>
      <c r="D81" s="23">
        <f>C81/B81*100</f>
        <v>64.55144212989985</v>
      </c>
    </row>
    <row r="82" spans="1:4" ht="22.5">
      <c r="A82" s="24" t="s">
        <v>29</v>
      </c>
      <c r="B82" s="49">
        <f>B32-B81</f>
        <v>-7687</v>
      </c>
      <c r="C82" s="32">
        <f>C32-C81</f>
        <v>21974.499999999884</v>
      </c>
      <c r="D82" s="23"/>
    </row>
    <row r="83" spans="1:4" ht="12.75">
      <c r="A83" s="33"/>
      <c r="B83" s="34" t="s">
        <v>38</v>
      </c>
      <c r="C83" s="35"/>
      <c r="D83" s="8"/>
    </row>
    <row r="84" spans="1:4" ht="12.75">
      <c r="A84" s="36"/>
      <c r="B84" s="37"/>
      <c r="C84" s="38" t="s">
        <v>92</v>
      </c>
      <c r="D84" s="8"/>
    </row>
    <row r="85" spans="1:4" ht="20.25">
      <c r="A85" s="45" t="s">
        <v>1</v>
      </c>
      <c r="B85" s="43" t="s">
        <v>80</v>
      </c>
      <c r="C85" s="44" t="s">
        <v>32</v>
      </c>
      <c r="D85" s="8"/>
    </row>
    <row r="86" spans="1:4" ht="23.25">
      <c r="A86" s="1" t="s">
        <v>30</v>
      </c>
      <c r="B86" s="6">
        <f>B87+B92</f>
        <v>7687</v>
      </c>
      <c r="C86" s="6">
        <f>C87+C92</f>
        <v>-21974.5</v>
      </c>
      <c r="D86" s="8"/>
    </row>
    <row r="87" spans="1:4" ht="22.5">
      <c r="A87" s="39" t="s">
        <v>89</v>
      </c>
      <c r="B87" s="47">
        <f>B88</f>
        <v>0</v>
      </c>
      <c r="C87" s="47">
        <f>C88</f>
        <v>0</v>
      </c>
      <c r="D87" s="8"/>
    </row>
    <row r="88" spans="1:4" ht="23.25">
      <c r="A88" s="2" t="s">
        <v>69</v>
      </c>
      <c r="B88" s="3">
        <v>0</v>
      </c>
      <c r="C88" s="3">
        <v>0</v>
      </c>
      <c r="D88" s="16"/>
    </row>
    <row r="89" spans="1:4" ht="34.5">
      <c r="A89" s="2" t="s">
        <v>70</v>
      </c>
      <c r="B89" s="3">
        <v>0</v>
      </c>
      <c r="C89" s="3">
        <v>0</v>
      </c>
      <c r="D89" s="16"/>
    </row>
    <row r="90" spans="1:4" ht="34.5">
      <c r="A90" s="5" t="s">
        <v>71</v>
      </c>
      <c r="B90" s="3">
        <v>0</v>
      </c>
      <c r="C90" s="3">
        <v>0</v>
      </c>
      <c r="D90" s="8"/>
    </row>
    <row r="91" spans="1:4" ht="34.5">
      <c r="A91" s="5" t="s">
        <v>72</v>
      </c>
      <c r="B91" s="3">
        <v>0</v>
      </c>
      <c r="C91" s="3">
        <v>0</v>
      </c>
      <c r="D91" s="16"/>
    </row>
    <row r="92" spans="1:4" ht="12.75">
      <c r="A92" s="48" t="s">
        <v>77</v>
      </c>
      <c r="B92" s="47">
        <f>B93</f>
        <v>7687</v>
      </c>
      <c r="C92" s="47">
        <f>C93</f>
        <v>-21974.5</v>
      </c>
      <c r="D92" s="16"/>
    </row>
    <row r="93" spans="1:4" ht="23.25">
      <c r="A93" s="5" t="s">
        <v>73</v>
      </c>
      <c r="B93" s="4">
        <f>B94+B98</f>
        <v>7687</v>
      </c>
      <c r="C93" s="4">
        <f>C94+C98</f>
        <v>-21974.5</v>
      </c>
      <c r="D93" s="16"/>
    </row>
    <row r="94" spans="1:4" ht="12.75">
      <c r="A94" s="5" t="s">
        <v>81</v>
      </c>
      <c r="B94" s="4">
        <v>-1217272</v>
      </c>
      <c r="C94" s="7">
        <v>-814106.8</v>
      </c>
      <c r="D94" s="16"/>
    </row>
    <row r="95" spans="1:4" ht="12.75">
      <c r="A95" s="5" t="s">
        <v>82</v>
      </c>
      <c r="B95" s="4">
        <v>-1217272</v>
      </c>
      <c r="C95" s="7">
        <v>-814106.8</v>
      </c>
      <c r="D95" s="8"/>
    </row>
    <row r="96" spans="1:4" ht="23.25">
      <c r="A96" s="5" t="s">
        <v>83</v>
      </c>
      <c r="B96" s="4">
        <v>-1217272</v>
      </c>
      <c r="C96" s="7">
        <v>-814106.8</v>
      </c>
      <c r="D96" s="46"/>
    </row>
    <row r="97" spans="1:4" ht="23.25">
      <c r="A97" s="5" t="s">
        <v>84</v>
      </c>
      <c r="B97" s="4">
        <v>-1217272</v>
      </c>
      <c r="C97" s="7">
        <v>-814106.8</v>
      </c>
      <c r="D97" s="46"/>
    </row>
    <row r="98" spans="1:4" ht="13.5">
      <c r="A98" s="5" t="s">
        <v>74</v>
      </c>
      <c r="B98" s="4">
        <v>1224959</v>
      </c>
      <c r="C98" s="7">
        <v>792132.3</v>
      </c>
      <c r="D98" s="46"/>
    </row>
    <row r="99" spans="1:4" ht="13.5">
      <c r="A99" s="5" t="s">
        <v>75</v>
      </c>
      <c r="B99" s="4">
        <v>1224959</v>
      </c>
      <c r="C99" s="7">
        <v>792132.3</v>
      </c>
      <c r="D99" s="46"/>
    </row>
    <row r="100" spans="1:4" ht="23.25">
      <c r="A100" s="5" t="s">
        <v>78</v>
      </c>
      <c r="B100" s="4">
        <v>1224959</v>
      </c>
      <c r="C100" s="7">
        <v>792132.3</v>
      </c>
      <c r="D100" s="46"/>
    </row>
    <row r="101" spans="1:4" ht="23.25">
      <c r="A101" s="5" t="s">
        <v>76</v>
      </c>
      <c r="B101" s="4">
        <v>1224959</v>
      </c>
      <c r="C101" s="7">
        <v>792132.3</v>
      </c>
      <c r="D101" s="4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Ирина Сергеевна</cp:lastModifiedBy>
  <cp:lastPrinted>2020-03-13T09:00:17Z</cp:lastPrinted>
  <dcterms:created xsi:type="dcterms:W3CDTF">1999-05-18T09:48:14Z</dcterms:created>
  <dcterms:modified xsi:type="dcterms:W3CDTF">2021-01-21T01:55:34Z</dcterms:modified>
  <cp:category/>
  <cp:version/>
  <cp:contentType/>
  <cp:contentStatus/>
</cp:coreProperties>
</file>