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0" windowWidth="14040" windowHeight="8835"/>
  </bookViews>
  <sheets>
    <sheet name="2019" sheetId="2" r:id="rId1"/>
  </sheets>
  <definedNames>
    <definedName name="_xlnm.Print_Titles" localSheetId="0">'2019'!$3:$4</definedName>
  </definedNames>
  <calcPr calcId="145621"/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13" i="2"/>
  <c r="E15" i="2"/>
  <c r="E17" i="2"/>
  <c r="E18" i="2"/>
  <c r="E20" i="2"/>
  <c r="E21" i="2"/>
  <c r="E22" i="2"/>
  <c r="E23" i="2"/>
  <c r="E25" i="2"/>
  <c r="E26" i="2"/>
  <c r="E27" i="2"/>
  <c r="E28" i="2"/>
  <c r="E30" i="2"/>
  <c r="E31" i="2"/>
  <c r="E32" i="2"/>
  <c r="E33" i="2"/>
  <c r="E34" i="2"/>
  <c r="E36" i="2"/>
  <c r="E37" i="2"/>
  <c r="E39" i="2"/>
  <c r="E40" i="2"/>
  <c r="E41" i="2"/>
  <c r="E42" i="2"/>
  <c r="E43" i="2"/>
  <c r="E45" i="2"/>
  <c r="E46" i="2"/>
  <c r="E47" i="2"/>
  <c r="E49" i="2"/>
  <c r="E50" i="2"/>
  <c r="K46" i="2"/>
  <c r="H46" i="2"/>
  <c r="K18" i="2"/>
  <c r="H18" i="2"/>
  <c r="D44" i="2"/>
  <c r="E44" i="2" s="1"/>
  <c r="F44" i="2"/>
  <c r="G44" i="2"/>
  <c r="I44" i="2"/>
  <c r="J44" i="2"/>
  <c r="C44" i="2"/>
  <c r="F16" i="2"/>
  <c r="G16" i="2"/>
  <c r="I16" i="2"/>
  <c r="J16" i="2"/>
  <c r="D16" i="2"/>
  <c r="E16" i="2" s="1"/>
  <c r="C16" i="2"/>
  <c r="I24" i="2" l="1"/>
  <c r="J24" i="2"/>
  <c r="K28" i="2"/>
  <c r="H28" i="2"/>
  <c r="G24" i="2"/>
  <c r="F24" i="2"/>
  <c r="D24" i="2"/>
  <c r="C24" i="2"/>
  <c r="E24" i="2" l="1"/>
  <c r="K50" i="2"/>
  <c r="K49" i="2"/>
  <c r="K48" i="2" s="1"/>
  <c r="K47" i="2"/>
  <c r="K45" i="2"/>
  <c r="K43" i="2"/>
  <c r="K42" i="2"/>
  <c r="K41" i="2"/>
  <c r="K40" i="2"/>
  <c r="K39" i="2"/>
  <c r="H50" i="2"/>
  <c r="H49" i="2"/>
  <c r="H48" i="2" s="1"/>
  <c r="H47" i="2"/>
  <c r="H45" i="2"/>
  <c r="H43" i="2"/>
  <c r="H42" i="2"/>
  <c r="H41" i="2"/>
  <c r="H40" i="2"/>
  <c r="H39" i="2"/>
  <c r="K37" i="2"/>
  <c r="K36" i="2"/>
  <c r="H37" i="2"/>
  <c r="H36" i="2"/>
  <c r="H31" i="2"/>
  <c r="H32" i="2"/>
  <c r="H33" i="2"/>
  <c r="H34" i="2"/>
  <c r="K31" i="2"/>
  <c r="K32" i="2"/>
  <c r="K33" i="2"/>
  <c r="K34" i="2"/>
  <c r="K30" i="2"/>
  <c r="H30" i="2"/>
  <c r="K26" i="2"/>
  <c r="K27" i="2"/>
  <c r="H26" i="2"/>
  <c r="H27" i="2"/>
  <c r="K25" i="2"/>
  <c r="H25" i="2"/>
  <c r="H20" i="2"/>
  <c r="H21" i="2"/>
  <c r="H22" i="2"/>
  <c r="H23" i="2"/>
  <c r="K20" i="2"/>
  <c r="K21" i="2"/>
  <c r="K22" i="2"/>
  <c r="K23" i="2"/>
  <c r="K17" i="2"/>
  <c r="K16" i="2" s="1"/>
  <c r="H17" i="2"/>
  <c r="H16" i="2" s="1"/>
  <c r="K15" i="2"/>
  <c r="K14" i="2" s="1"/>
  <c r="H15" i="2"/>
  <c r="H14" i="2" s="1"/>
  <c r="K7" i="2"/>
  <c r="K8" i="2"/>
  <c r="K9" i="2"/>
  <c r="K10" i="2"/>
  <c r="K11" i="2"/>
  <c r="K12" i="2"/>
  <c r="K13" i="2"/>
  <c r="H7" i="2"/>
  <c r="H8" i="2"/>
  <c r="H9" i="2"/>
  <c r="H10" i="2"/>
  <c r="H11" i="2"/>
  <c r="H12" i="2"/>
  <c r="H13" i="2"/>
  <c r="K6" i="2"/>
  <c r="H6" i="2"/>
  <c r="D48" i="2"/>
  <c r="E48" i="2" s="1"/>
  <c r="F48" i="2"/>
  <c r="G48" i="2"/>
  <c r="I48" i="2"/>
  <c r="J48" i="2"/>
  <c r="D38" i="2"/>
  <c r="E38" i="2" s="1"/>
  <c r="F38" i="2"/>
  <c r="G38" i="2"/>
  <c r="I38" i="2"/>
  <c r="J38" i="2"/>
  <c r="D35" i="2"/>
  <c r="E35" i="2" s="1"/>
  <c r="F35" i="2"/>
  <c r="G35" i="2"/>
  <c r="I35" i="2"/>
  <c r="J35" i="2"/>
  <c r="D29" i="2"/>
  <c r="E29" i="2" s="1"/>
  <c r="F29" i="2"/>
  <c r="G29" i="2"/>
  <c r="I29" i="2"/>
  <c r="J29" i="2"/>
  <c r="G19" i="2"/>
  <c r="I19" i="2"/>
  <c r="J19" i="2"/>
  <c r="J14" i="2"/>
  <c r="G14" i="2"/>
  <c r="D19" i="2"/>
  <c r="E19" i="2" s="1"/>
  <c r="D14" i="2"/>
  <c r="E14" i="2" s="1"/>
  <c r="D5" i="2"/>
  <c r="E5" i="2" s="1"/>
  <c r="F5" i="2"/>
  <c r="G5" i="2"/>
  <c r="I5" i="2"/>
  <c r="J5" i="2"/>
  <c r="C5" i="2"/>
  <c r="C48" i="2"/>
  <c r="C38" i="2"/>
  <c r="C35" i="2"/>
  <c r="C29" i="2"/>
  <c r="F19" i="2"/>
  <c r="C19" i="2"/>
  <c r="I14" i="2"/>
  <c r="F14" i="2"/>
  <c r="C14" i="2"/>
  <c r="K44" i="2" l="1"/>
  <c r="H24" i="2"/>
  <c r="H44" i="2"/>
  <c r="K24" i="2"/>
  <c r="C51" i="2"/>
  <c r="K19" i="2"/>
  <c r="K35" i="2"/>
  <c r="H19" i="2"/>
  <c r="K38" i="2"/>
  <c r="H38" i="2"/>
  <c r="H35" i="2"/>
  <c r="H29" i="2"/>
  <c r="F51" i="2"/>
  <c r="K29" i="2"/>
  <c r="K5" i="2"/>
  <c r="H5" i="2"/>
  <c r="G51" i="2"/>
  <c r="I51" i="2"/>
  <c r="J51" i="2"/>
  <c r="D51" i="2"/>
  <c r="K51" i="2" l="1"/>
  <c r="E51" i="2"/>
  <c r="H51" i="2"/>
</calcChain>
</file>

<file path=xl/sharedStrings.xml><?xml version="1.0" encoding="utf-8"?>
<sst xmlns="http://schemas.openxmlformats.org/spreadsheetml/2006/main" count="109" uniqueCount="103">
  <si>
    <t>Бюджет района - всего</t>
  </si>
  <si>
    <t>Условно утвержденные расходы</t>
  </si>
  <si>
    <t>Код раздела, подраздела</t>
  </si>
  <si>
    <t>Общегосударственные вопросы</t>
  </si>
  <si>
    <t>01</t>
  </si>
  <si>
    <t>0102</t>
  </si>
  <si>
    <t>0103</t>
  </si>
  <si>
    <t>Наименование раздела, подраздела классификации расходов бюджетов</t>
  </si>
  <si>
    <t>0111</t>
  </si>
  <si>
    <t>0107</t>
  </si>
  <si>
    <t>0106</t>
  </si>
  <si>
    <t>0105</t>
  </si>
  <si>
    <t>0104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</si>
  <si>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</si>
  <si>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</si>
  <si>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</si>
  <si>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</si>
  <si>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</si>
  <si>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</si>
  <si>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</si>
  <si>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</si>
  <si>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0113</t>
  </si>
  <si>
    <t>0203</t>
  </si>
  <si>
    <t>02</t>
  </si>
  <si>
    <t>03</t>
  </si>
  <si>
    <t>Мобилизационная и вневойсковая подготовка</t>
  </si>
  <si>
    <t xml:space="preserve"> Национальная оборона</t>
  </si>
  <si>
    <t>0309</t>
  </si>
  <si>
    <t>04</t>
  </si>
  <si>
    <t>0402</t>
  </si>
  <si>
    <t>0408</t>
  </si>
  <si>
    <t>0409</t>
  </si>
  <si>
    <t>0412</t>
  </si>
  <si>
    <t>Национальная  экономика</t>
  </si>
  <si>
    <t>Транспорт</t>
  </si>
  <si>
    <t>Дорожное хозяйство (дорожные фонды)</t>
  </si>
  <si>
    <t>Другие вопросы в области национальной экономики</t>
  </si>
  <si>
    <t xml:space="preserve">     Топливно-энергетический комплекс</t>
  </si>
  <si>
    <t>Национальная безопасность и правоохранительная деятельность</t>
  </si>
  <si>
    <t>05</t>
  </si>
  <si>
    <t>0501</t>
  </si>
  <si>
    <t>0502</t>
  </si>
  <si>
    <t>0503</t>
  </si>
  <si>
    <t>07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</si>
  <si>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</si>
  <si>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</si>
  <si>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</si>
  <si>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</si>
  <si>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</si>
  <si>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0701</t>
  </si>
  <si>
    <t>0702</t>
  </si>
  <si>
    <t>0703</t>
  </si>
  <si>
    <t>0707</t>
  </si>
  <si>
    <t>0709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</si>
  <si>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</si>
  <si>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</si>
  <si>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</si>
  <si>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</t>
  </si>
  <si>
    <t>Другие вопросы в области образования</t>
  </si>
  <si>
    <t>08</t>
  </si>
  <si>
    <t>Культура, кинематография</t>
  </si>
  <si>
    <t>0801</t>
  </si>
  <si>
    <t>0804</t>
  </si>
  <si>
    <t>Культура</t>
  </si>
  <si>
    <t>Другие вопросы в области культуры, кинематографии</t>
  </si>
  <si>
    <t>10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</si>
  <si>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</si>
  <si>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</si>
  <si>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</si>
  <si>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</si>
  <si>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</si>
  <si>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</si>
  <si>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</si>
  <si>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</si>
  <si>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</si>
  <si>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</si>
  <si>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</si>
  <si>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</t>
  </si>
  <si>
    <t>Физическая культура и спорт</t>
  </si>
  <si>
    <t>1101</t>
  </si>
  <si>
    <t>Физическая культура</t>
  </si>
  <si>
    <t>1103</t>
  </si>
  <si>
    <t>Спорт высших достижений</t>
  </si>
  <si>
    <t>12</t>
  </si>
  <si>
    <t>Средства массовой информации</t>
  </si>
  <si>
    <t>1202</t>
  </si>
  <si>
    <t>Периодическая печать и издательства</t>
  </si>
  <si>
    <t xml:space="preserve">2021 г. </t>
  </si>
  <si>
    <t xml:space="preserve">2022 г. </t>
  </si>
  <si>
    <t>1 чтение</t>
  </si>
  <si>
    <t>отклонение (+,-)</t>
  </si>
  <si>
    <t>0505</t>
  </si>
  <si>
    <t>Другие вопросы в области жилищно-коммунального хозяйства</t>
  </si>
  <si>
    <t>проект</t>
  </si>
  <si>
    <t xml:space="preserve">2023 г. 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</si>
  <si>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</si>
  <si>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</si>
  <si>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</si>
  <si>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1102</t>
  </si>
  <si>
    <t>Массовый спорт</t>
  </si>
  <si>
    <t xml:space="preserve">Изменения бюджета Крапивинского муниципального округа на 2021 год и плановый период 2022 и 2023 годов по расходам по разделам и подразделам классификации расходов  (к проекту) </t>
  </si>
  <si>
    <t>тыс.руб.</t>
  </si>
  <si>
    <t>Начальник финансового управления  Крапивинского округа  __________________________________________________   О.В.Стоянова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</si>
</sst>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76">
    <xf numFmtId="0" fontId="0" fillId="0" borderId="0" xfId="0"/>
    <xf numFmtId="0" fontId="2" fillId="0" borderId="0" xfId="0" applyFont="1"/>
    <xf numFmtId="0" fontId="0" fillId="0" borderId="0" xfId="0" applyFont="1"/>
    <xf numFmtId="164" fontId="4" fillId="0" borderId="1" xfId="0" applyNumberFormat="1" applyFont="1" applyBorder="1" applyAlignment="1">
      <alignment horizontal="right"/>
    </xf>
    <xf numFmtId="49" fontId="0" fillId="0" borderId="0" xfId="0" applyNumberFormat="1" applyBorder="1"/>
    <xf numFmtId="164" fontId="5" fillId="0" borderId="5" xfId="0" applyNumberFormat="1" applyFont="1" applyBorder="1"/>
    <xf numFmtId="164" fontId="5" fillId="0" borderId="4" xfId="0" applyNumberFormat="1" applyFont="1" applyBorder="1"/>
    <xf numFmtId="164" fontId="3" fillId="0" borderId="6" xfId="0" applyNumberFormat="1" applyFont="1" applyFill="1" applyBorder="1" applyAlignment="1">
      <alignment horizontal="right"/>
    </xf>
    <xf numFmtId="0" fontId="0" fillId="0" borderId="0" xfId="0" applyFill="1"/>
    <xf numFmtId="164" fontId="2" fillId="0" borderId="0" xfId="0" applyNumberFormat="1" applyFont="1"/>
    <xf numFmtId="164" fontId="4" fillId="0" borderId="4" xfId="0" applyNumberFormat="1" applyFont="1" applyBorder="1"/>
    <xf numFmtId="164" fontId="4" fillId="0" borderId="2" xfId="0" applyNumberFormat="1" applyFont="1" applyBorder="1" applyAlignment="1">
      <alignment horizontal="right"/>
    </xf>
    <xf numFmtId="49" fontId="1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 wrapText="1" indent="2"/>
    </xf>
    <xf numFmtId="0" fontId="9" fillId="0" borderId="10" xfId="0" applyFont="1" applyFill="1" applyBorder="1" applyAlignment="1">
      <alignment horizontal="left" vertical="center" wrapText="1" indent="2"/>
    </xf>
    <xf numFmtId="49" fontId="10" fillId="0" borderId="9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 indent="2"/>
    </xf>
    <xf numFmtId="164" fontId="4" fillId="0" borderId="15" xfId="0" applyNumberFormat="1" applyFont="1" applyBorder="1" applyAlignment="1">
      <alignment horizontal="right"/>
    </xf>
    <xf numFmtId="164" fontId="3" fillId="0" borderId="16" xfId="0" applyNumberFormat="1" applyFont="1" applyFill="1" applyBorder="1" applyAlignment="1">
      <alignment horizontal="right"/>
    </xf>
    <xf numFmtId="164" fontId="3" fillId="0" borderId="7" xfId="0" applyNumberFormat="1" applyFont="1" applyFill="1" applyBorder="1" applyAlignment="1">
      <alignment horizontal="right"/>
    </xf>
    <xf numFmtId="164" fontId="5" fillId="0" borderId="3" xfId="0" applyNumberFormat="1" applyFont="1" applyBorder="1"/>
    <xf numFmtId="164" fontId="5" fillId="0" borderId="18" xfId="0" applyNumberFormat="1" applyFont="1" applyBorder="1"/>
    <xf numFmtId="164" fontId="1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164" fontId="4" fillId="2" borderId="5" xfId="0" applyNumberFormat="1" applyFont="1" applyFill="1" applyBorder="1" applyAlignment="1">
      <alignment horizontal="right"/>
    </xf>
    <xf numFmtId="0" fontId="11" fillId="0" borderId="17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right"/>
    </xf>
    <xf numFmtId="164" fontId="4" fillId="2" borderId="3" xfId="0" applyNumberFormat="1" applyFont="1" applyFill="1" applyBorder="1" applyAlignment="1">
      <alignment horizontal="right"/>
    </xf>
    <xf numFmtId="164" fontId="5" fillId="0" borderId="9" xfId="0" applyNumberFormat="1" applyFont="1" applyBorder="1"/>
    <xf numFmtId="164" fontId="5" fillId="0" borderId="10" xfId="0" applyNumberFormat="1" applyFont="1" applyBorder="1"/>
    <xf numFmtId="164" fontId="4" fillId="0" borderId="9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164" fontId="4" fillId="2" borderId="9" xfId="0" applyNumberFormat="1" applyFont="1" applyFill="1" applyBorder="1" applyAlignment="1">
      <alignment horizontal="right"/>
    </xf>
    <xf numFmtId="164" fontId="4" fillId="2" borderId="10" xfId="0" applyNumberFormat="1" applyFont="1" applyFill="1" applyBorder="1" applyAlignment="1">
      <alignment horizontal="right"/>
    </xf>
    <xf numFmtId="49" fontId="11" fillId="0" borderId="14" xfId="0" applyNumberFormat="1" applyFont="1" applyBorder="1" applyAlignment="1">
      <alignment vertical="center"/>
    </xf>
    <xf numFmtId="164" fontId="5" fillId="0" borderId="11" xfId="0" applyNumberFormat="1" applyFont="1" applyBorder="1"/>
    <xf numFmtId="164" fontId="5" fillId="0" borderId="12" xfId="0" applyNumberFormat="1" applyFont="1" applyBorder="1"/>
    <xf numFmtId="164" fontId="1" fillId="0" borderId="15" xfId="0" applyNumberFormat="1" applyFont="1" applyBorder="1" applyAlignment="1">
      <alignment horizontal="left"/>
    </xf>
    <xf numFmtId="0" fontId="12" fillId="0" borderId="10" xfId="0" applyFont="1" applyBorder="1" applyAlignment="1">
      <alignment horizontal="left" vertical="center" wrapText="1" indent="2"/>
    </xf>
    <xf numFmtId="164" fontId="1" fillId="0" borderId="10" xfId="0" applyNumberFormat="1" applyFont="1" applyBorder="1" applyAlignment="1">
      <alignment horizontal="left"/>
    </xf>
    <xf numFmtId="164" fontId="2" fillId="0" borderId="10" xfId="0" applyNumberFormat="1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left"/>
    </xf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19" xfId="0" applyNumberFormat="1" applyFont="1" applyBorder="1" applyAlignment="1">
      <alignment horizontal="right"/>
    </xf>
    <xf numFmtId="164" fontId="4" fillId="0" borderId="20" xfId="0" applyNumberFormat="1" applyFont="1" applyBorder="1" applyAlignment="1">
      <alignment horizontal="right"/>
    </xf>
    <xf numFmtId="164" fontId="4" fillId="0" borderId="21" xfId="0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164" fontId="4" fillId="0" borderId="25" xfId="0" applyNumberFormat="1" applyFont="1" applyBorder="1"/>
    <xf numFmtId="164" fontId="4" fillId="0" borderId="26" xfId="0" applyNumberFormat="1" applyFont="1" applyBorder="1"/>
    <xf numFmtId="164" fontId="4" fillId="0" borderId="27" xfId="0" applyNumberFormat="1" applyFont="1" applyBorder="1" applyAlignment="1">
      <alignment horizontal="right"/>
    </xf>
    <xf numFmtId="164" fontId="4" fillId="2" borderId="27" xfId="0" applyNumberFormat="1" applyFont="1" applyFill="1" applyBorder="1" applyAlignment="1">
      <alignment horizontal="right"/>
    </xf>
    <xf numFmtId="164" fontId="5" fillId="0" borderId="13" xfId="0" applyNumberFormat="1" applyFont="1" applyBorder="1"/>
    <xf numFmtId="164" fontId="5" fillId="0" borderId="28" xfId="0" applyNumberFormat="1" applyFont="1" applyBorder="1"/>
    <xf numFmtId="164" fontId="5" fillId="0" borderId="14" xfId="0" applyNumberFormat="1" applyFont="1" applyBorder="1"/>
    <xf numFmtId="0" fontId="11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22" xfId="0" applyNumberFormat="1" applyFont="1" applyFill="1" applyBorder="1" applyAlignment="1">
      <alignment horizontal="right"/>
    </xf>
    <xf numFmtId="164" fontId="1" fillId="0" borderId="23" xfId="0" applyNumberFormat="1" applyFont="1" applyFill="1" applyBorder="1" applyAlignment="1">
      <alignment horizontal="right"/>
    </xf>
    <xf numFmtId="0" fontId="8" fillId="0" borderId="19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topLeftCell="A25" zoomScale="70" zoomScaleNormal="70" workbookViewId="0">
      <selection activeCell="M2" sqref="M2"/>
    </sheetView>
  </sheetViews>
  <sheetFormatPr defaultRowHeight="18.75" x14ac:dyDescent="0.3"/>
  <cols>
    <col min="1" max="1" width="15" customWidth="1"/>
    <col min="2" max="2" width="55.42578125" style="1" customWidth="1"/>
    <col min="3" max="3" width="17.85546875" bestFit="1" customWidth="1"/>
    <col min="4" max="4" width="17.85546875" customWidth="1"/>
    <col min="5" max="5" width="19.140625" bestFit="1" customWidth="1"/>
    <col min="6" max="6" width="17.85546875" bestFit="1" customWidth="1"/>
    <col min="7" max="7" width="17.85546875" customWidth="1"/>
    <col min="8" max="8" width="19.140625" bestFit="1" customWidth="1"/>
    <col min="9" max="9" width="17.85546875" customWidth="1"/>
    <col min="10" max="10" width="18.42578125" customWidth="1"/>
    <col min="11" max="11" width="19" customWidth="1"/>
  </cols>
  <sheetData>
    <row r="1" spans="1:11" x14ac:dyDescent="0.3">
      <c r="A1" s="63" t="s">
        <v>100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19.5" thickBot="1" x14ac:dyDescent="0.35">
      <c r="A2" s="54"/>
      <c r="B2" s="54"/>
      <c r="C2" s="54"/>
      <c r="D2" s="54"/>
      <c r="E2" s="54"/>
      <c r="F2" s="54"/>
      <c r="G2" s="54"/>
      <c r="H2" s="54"/>
      <c r="I2" s="54"/>
      <c r="K2" t="s">
        <v>101</v>
      </c>
    </row>
    <row r="3" spans="1:11" s="2" customFormat="1" ht="28.5" customHeight="1" x14ac:dyDescent="0.2">
      <c r="A3" s="68" t="s">
        <v>2</v>
      </c>
      <c r="B3" s="70" t="s">
        <v>7</v>
      </c>
      <c r="C3" s="75" t="s">
        <v>87</v>
      </c>
      <c r="D3" s="73"/>
      <c r="E3" s="74"/>
      <c r="F3" s="72" t="s">
        <v>88</v>
      </c>
      <c r="G3" s="73"/>
      <c r="H3" s="74"/>
      <c r="I3" s="72" t="s">
        <v>94</v>
      </c>
      <c r="J3" s="73"/>
      <c r="K3" s="74"/>
    </row>
    <row r="4" spans="1:11" s="2" customFormat="1" ht="28.5" customHeight="1" thickBot="1" x14ac:dyDescent="0.25">
      <c r="A4" s="69"/>
      <c r="B4" s="71"/>
      <c r="C4" s="62" t="s">
        <v>93</v>
      </c>
      <c r="D4" s="31" t="s">
        <v>89</v>
      </c>
      <c r="E4" s="40" t="s">
        <v>90</v>
      </c>
      <c r="F4" s="31" t="s">
        <v>93</v>
      </c>
      <c r="G4" s="31" t="s">
        <v>89</v>
      </c>
      <c r="H4" s="40" t="s">
        <v>90</v>
      </c>
      <c r="I4" s="31" t="s">
        <v>93</v>
      </c>
      <c r="J4" s="31" t="s">
        <v>89</v>
      </c>
      <c r="K4" s="40" t="s">
        <v>90</v>
      </c>
    </row>
    <row r="5" spans="1:11" ht="20.25" x14ac:dyDescent="0.3">
      <c r="A5" s="12" t="s">
        <v>4</v>
      </c>
      <c r="B5" s="43" t="s">
        <v>3</v>
      </c>
      <c r="C5" s="51">
        <f>SUM(C6:C13)</f>
        <v>55489.7</v>
      </c>
      <c r="D5" s="52">
        <f t="shared" ref="D5:K5" si="0">SUM(D6:D13)</f>
        <v>55492.1</v>
      </c>
      <c r="E5" s="53">
        <f>D5-C5</f>
        <v>2.4000000000014552</v>
      </c>
      <c r="F5" s="11">
        <f t="shared" si="0"/>
        <v>50766.5</v>
      </c>
      <c r="G5" s="3">
        <f t="shared" si="0"/>
        <v>50768.9</v>
      </c>
      <c r="H5" s="22">
        <f t="shared" si="0"/>
        <v>2.4000000000005457</v>
      </c>
      <c r="I5" s="51">
        <f t="shared" si="0"/>
        <v>47446.500000000007</v>
      </c>
      <c r="J5" s="52">
        <f t="shared" si="0"/>
        <v>47449.000000000007</v>
      </c>
      <c r="K5" s="53">
        <f t="shared" si="0"/>
        <v>2.5000000000005458</v>
      </c>
    </row>
    <row r="6" spans="1:11" ht="47.25" x14ac:dyDescent="0.3">
      <c r="A6" s="13" t="s">
        <v>5</v>
      </c>
      <c r="B6" s="44" t="s">
        <v>13</v>
      </c>
      <c r="C6" s="34">
        <v>1245</v>
      </c>
      <c r="D6" s="5">
        <v>1245</v>
      </c>
      <c r="E6" s="35">
        <f t="shared" ref="E6:E50" si="1">D6-C6</f>
        <v>0</v>
      </c>
      <c r="F6" s="25">
        <v>1160</v>
      </c>
      <c r="G6" s="5">
        <v>1160</v>
      </c>
      <c r="H6" s="35">
        <f>G6-F6</f>
        <v>0</v>
      </c>
      <c r="I6" s="34">
        <v>1070</v>
      </c>
      <c r="J6" s="5">
        <v>1070</v>
      </c>
      <c r="K6" s="35">
        <f>J6-I6</f>
        <v>0</v>
      </c>
    </row>
    <row r="7" spans="1:11" ht="63" x14ac:dyDescent="0.3">
      <c r="A7" s="13" t="s">
        <v>6</v>
      </c>
      <c r="B7" s="44" t="s">
        <v>14</v>
      </c>
      <c r="C7" s="34">
        <v>1262</v>
      </c>
      <c r="D7" s="5">
        <v>1262</v>
      </c>
      <c r="E7" s="35">
        <f t="shared" si="1"/>
        <v>0</v>
      </c>
      <c r="F7" s="25">
        <v>1077</v>
      </c>
      <c r="G7" s="5">
        <v>1077</v>
      </c>
      <c r="H7" s="35">
        <f t="shared" ref="H7:H13" si="2">G7-F7</f>
        <v>0</v>
      </c>
      <c r="I7" s="34">
        <v>1007</v>
      </c>
      <c r="J7" s="5">
        <v>1007</v>
      </c>
      <c r="K7" s="35">
        <f t="shared" ref="K7:K13" si="3">J7-I7</f>
        <v>0</v>
      </c>
    </row>
    <row r="8" spans="1:11" ht="63" x14ac:dyDescent="0.3">
      <c r="A8" s="13" t="s">
        <v>12</v>
      </c>
      <c r="B8" s="44" t="s">
        <v>15</v>
      </c>
      <c r="C8" s="34">
        <v>45175.6</v>
      </c>
      <c r="D8" s="5">
        <v>45175.6</v>
      </c>
      <c r="E8" s="35">
        <f t="shared" si="1"/>
        <v>0</v>
      </c>
      <c r="F8" s="25">
        <v>41859.699999999997</v>
      </c>
      <c r="G8" s="5">
        <v>41859.699999999997</v>
      </c>
      <c r="H8" s="35">
        <f t="shared" si="2"/>
        <v>0</v>
      </c>
      <c r="I8" s="34">
        <v>39017.800000000003</v>
      </c>
      <c r="J8" s="5">
        <v>39017.800000000003</v>
      </c>
      <c r="K8" s="35">
        <f t="shared" si="3"/>
        <v>0</v>
      </c>
    </row>
    <row r="9" spans="1:11" ht="20.25" x14ac:dyDescent="0.3">
      <c r="A9" s="13" t="s">
        <v>11</v>
      </c>
      <c r="B9" s="16" t="s">
        <v>16</v>
      </c>
      <c r="C9" s="34">
        <v>5.9</v>
      </c>
      <c r="D9" s="5">
        <v>5.9</v>
      </c>
      <c r="E9" s="35">
        <f t="shared" si="1"/>
        <v>0</v>
      </c>
      <c r="F9" s="25">
        <v>50.4</v>
      </c>
      <c r="G9" s="5">
        <v>50.4</v>
      </c>
      <c r="H9" s="35">
        <f t="shared" si="2"/>
        <v>0</v>
      </c>
      <c r="I9" s="34">
        <v>2.2999999999999998</v>
      </c>
      <c r="J9" s="5">
        <v>2.4</v>
      </c>
      <c r="K9" s="35">
        <f t="shared" si="3"/>
        <v>0.10000000000000009</v>
      </c>
    </row>
    <row r="10" spans="1:11" ht="47.25" x14ac:dyDescent="0.3">
      <c r="A10" s="13" t="s">
        <v>10</v>
      </c>
      <c r="B10" s="44" t="s">
        <v>17</v>
      </c>
      <c r="C10" s="34">
        <v>340</v>
      </c>
      <c r="D10" s="5">
        <v>340</v>
      </c>
      <c r="E10" s="35">
        <f t="shared" si="1"/>
        <v>0</v>
      </c>
      <c r="F10" s="25">
        <v>320</v>
      </c>
      <c r="G10" s="5">
        <v>320</v>
      </c>
      <c r="H10" s="35">
        <f t="shared" si="2"/>
        <v>0</v>
      </c>
      <c r="I10" s="34">
        <v>290</v>
      </c>
      <c r="J10" s="5">
        <v>290</v>
      </c>
      <c r="K10" s="35">
        <f t="shared" si="3"/>
        <v>0</v>
      </c>
    </row>
    <row r="11" spans="1:11" ht="37.5" x14ac:dyDescent="0.3">
      <c r="A11" s="13" t="s">
        <v>9</v>
      </c>
      <c r="B11" s="16" t="s">
        <v>18</v>
      </c>
      <c r="C11" s="34">
        <v>15</v>
      </c>
      <c r="D11" s="5">
        <v>15</v>
      </c>
      <c r="E11" s="35">
        <f t="shared" si="1"/>
        <v>0</v>
      </c>
      <c r="F11" s="25">
        <v>15</v>
      </c>
      <c r="G11" s="5">
        <v>15</v>
      </c>
      <c r="H11" s="35">
        <f t="shared" si="2"/>
        <v>0</v>
      </c>
      <c r="I11" s="34">
        <v>15</v>
      </c>
      <c r="J11" s="5">
        <v>15</v>
      </c>
      <c r="K11" s="35">
        <f t="shared" si="3"/>
        <v>0</v>
      </c>
    </row>
    <row r="12" spans="1:11" ht="20.25" x14ac:dyDescent="0.3">
      <c r="A12" s="13" t="s">
        <v>8</v>
      </c>
      <c r="B12" s="16" t="s">
        <v>19</v>
      </c>
      <c r="C12" s="34">
        <v>300</v>
      </c>
      <c r="D12" s="5">
        <v>300</v>
      </c>
      <c r="E12" s="35">
        <f t="shared" si="1"/>
        <v>0</v>
      </c>
      <c r="F12" s="25">
        <v>300</v>
      </c>
      <c r="G12" s="5">
        <v>300</v>
      </c>
      <c r="H12" s="35">
        <f t="shared" si="2"/>
        <v>0</v>
      </c>
      <c r="I12" s="34">
        <v>300</v>
      </c>
      <c r="J12" s="5">
        <v>300</v>
      </c>
      <c r="K12" s="35">
        <f t="shared" si="3"/>
        <v>0</v>
      </c>
    </row>
    <row r="13" spans="1:11" ht="20.25" x14ac:dyDescent="0.3">
      <c r="A13" s="13" t="s">
        <v>21</v>
      </c>
      <c r="B13" s="16" t="s">
        <v>20</v>
      </c>
      <c r="C13" s="34">
        <v>7146.2</v>
      </c>
      <c r="D13" s="5">
        <v>7148.6</v>
      </c>
      <c r="E13" s="35">
        <f t="shared" si="1"/>
        <v>2.4000000000005457</v>
      </c>
      <c r="F13" s="25">
        <v>5984.4</v>
      </c>
      <c r="G13" s="5">
        <v>5986.8</v>
      </c>
      <c r="H13" s="35">
        <f t="shared" si="2"/>
        <v>2.4000000000005457</v>
      </c>
      <c r="I13" s="34">
        <v>5744.4</v>
      </c>
      <c r="J13" s="5">
        <v>5746.8</v>
      </c>
      <c r="K13" s="35">
        <f t="shared" si="3"/>
        <v>2.4000000000005457</v>
      </c>
    </row>
    <row r="14" spans="1:11" ht="20.25" x14ac:dyDescent="0.3">
      <c r="A14" s="14" t="s">
        <v>23</v>
      </c>
      <c r="B14" s="45" t="s">
        <v>26</v>
      </c>
      <c r="C14" s="36">
        <f>SUM(C15)</f>
        <v>1291.2</v>
      </c>
      <c r="D14" s="29">
        <f t="shared" ref="D14" si="4">SUM(D15)</f>
        <v>1291.2</v>
      </c>
      <c r="E14" s="37">
        <f t="shared" si="1"/>
        <v>0</v>
      </c>
      <c r="F14" s="32">
        <f>SUM(F15)</f>
        <v>1304.7</v>
      </c>
      <c r="G14" s="29">
        <f t="shared" ref="G14:H14" si="5">SUM(G15)</f>
        <v>1304.7</v>
      </c>
      <c r="H14" s="37">
        <f t="shared" si="5"/>
        <v>0</v>
      </c>
      <c r="I14" s="36">
        <f>SUM(I15)</f>
        <v>1357.6</v>
      </c>
      <c r="J14" s="29">
        <f t="shared" ref="J14:K14" si="6">SUM(J15)</f>
        <v>1357.6</v>
      </c>
      <c r="K14" s="37">
        <f t="shared" si="6"/>
        <v>0</v>
      </c>
    </row>
    <row r="15" spans="1:11" ht="37.5" x14ac:dyDescent="0.3">
      <c r="A15" s="13" t="s">
        <v>22</v>
      </c>
      <c r="B15" s="16" t="s">
        <v>25</v>
      </c>
      <c r="C15" s="34">
        <v>1291.2</v>
      </c>
      <c r="D15" s="5">
        <v>1291.2</v>
      </c>
      <c r="E15" s="35">
        <f t="shared" si="1"/>
        <v>0</v>
      </c>
      <c r="F15" s="25">
        <v>1304.7</v>
      </c>
      <c r="G15" s="5">
        <v>1304.7</v>
      </c>
      <c r="H15" s="35">
        <f t="shared" ref="H15" si="7">G15-F15</f>
        <v>0</v>
      </c>
      <c r="I15" s="34">
        <v>1357.6</v>
      </c>
      <c r="J15" s="5">
        <v>1357.6</v>
      </c>
      <c r="K15" s="35">
        <f t="shared" ref="K15" si="8">J15-I15</f>
        <v>0</v>
      </c>
    </row>
    <row r="16" spans="1:11" ht="37.5" x14ac:dyDescent="0.3">
      <c r="A16" s="14" t="s">
        <v>24</v>
      </c>
      <c r="B16" s="15" t="s">
        <v>38</v>
      </c>
      <c r="C16" s="36">
        <f>SUM(C17:C18)</f>
        <v>4779.3</v>
      </c>
      <c r="D16" s="32">
        <f t="shared" ref="D16" si="9">SUM(D17:D18)</f>
        <v>4779.3</v>
      </c>
      <c r="E16" s="57">
        <f t="shared" si="1"/>
        <v>0</v>
      </c>
      <c r="F16" s="32">
        <f t="shared" ref="F16" si="10">SUM(F17:F18)</f>
        <v>4439</v>
      </c>
      <c r="G16" s="32">
        <f t="shared" ref="G16" si="11">SUM(G17:G18)</f>
        <v>4439</v>
      </c>
      <c r="H16" s="32">
        <f t="shared" ref="H16" si="12">SUM(H17:H18)</f>
        <v>0</v>
      </c>
      <c r="I16" s="32">
        <f t="shared" ref="I16" si="13">SUM(I17:I18)</f>
        <v>3814</v>
      </c>
      <c r="J16" s="32">
        <f t="shared" ref="J16" si="14">SUM(J17:J18)</f>
        <v>3814</v>
      </c>
      <c r="K16" s="32">
        <f t="shared" ref="K16" si="15">SUM(K17:K18)</f>
        <v>0</v>
      </c>
    </row>
    <row r="17" spans="1:11" ht="20.25" x14ac:dyDescent="0.3">
      <c r="A17" s="13" t="s">
        <v>27</v>
      </c>
      <c r="B17" s="16" t="s">
        <v>95</v>
      </c>
      <c r="C17" s="34">
        <v>4747.8</v>
      </c>
      <c r="D17" s="5">
        <v>4747.8</v>
      </c>
      <c r="E17" s="35">
        <f t="shared" si="1"/>
        <v>0</v>
      </c>
      <c r="F17" s="25">
        <v>4407.5</v>
      </c>
      <c r="G17" s="5">
        <v>4407.5</v>
      </c>
      <c r="H17" s="35">
        <f t="shared" ref="H17:H18" si="16">G17-F17</f>
        <v>0</v>
      </c>
      <c r="I17" s="34">
        <v>3782.5</v>
      </c>
      <c r="J17" s="5">
        <v>3782.5</v>
      </c>
      <c r="K17" s="35">
        <f t="shared" ref="K17:K18" si="17">J17-I17</f>
        <v>0</v>
      </c>
    </row>
    <row r="18" spans="1:11" ht="83.25" customHeight="1" x14ac:dyDescent="0.3">
      <c r="A18" s="13" t="s">
        <v>96</v>
      </c>
      <c r="B18" s="16" t="s">
        <v>97</v>
      </c>
      <c r="C18" s="34">
        <v>31.5</v>
      </c>
      <c r="D18" s="5">
        <v>31.5</v>
      </c>
      <c r="E18" s="35">
        <f t="shared" si="1"/>
        <v>0</v>
      </c>
      <c r="F18" s="25">
        <v>31.5</v>
      </c>
      <c r="G18" s="5">
        <v>31.5</v>
      </c>
      <c r="H18" s="35">
        <f t="shared" si="16"/>
        <v>0</v>
      </c>
      <c r="I18" s="34">
        <v>31.5</v>
      </c>
      <c r="J18" s="5">
        <v>31.5</v>
      </c>
      <c r="K18" s="35">
        <f t="shared" si="17"/>
        <v>0</v>
      </c>
    </row>
    <row r="19" spans="1:11" ht="20.25" x14ac:dyDescent="0.3">
      <c r="A19" s="14" t="s">
        <v>28</v>
      </c>
      <c r="B19" s="45" t="s">
        <v>33</v>
      </c>
      <c r="C19" s="38">
        <f t="shared" ref="C19:K19" si="18">SUM(C20:C23)</f>
        <v>68580.2</v>
      </c>
      <c r="D19" s="30">
        <f t="shared" si="18"/>
        <v>68611.8</v>
      </c>
      <c r="E19" s="39">
        <f t="shared" si="1"/>
        <v>31.600000000005821</v>
      </c>
      <c r="F19" s="33">
        <f t="shared" si="18"/>
        <v>61320</v>
      </c>
      <c r="G19" s="30">
        <f t="shared" si="18"/>
        <v>61088.4</v>
      </c>
      <c r="H19" s="39">
        <f t="shared" si="18"/>
        <v>-231.59999999999854</v>
      </c>
      <c r="I19" s="38">
        <f t="shared" si="18"/>
        <v>72925</v>
      </c>
      <c r="J19" s="30">
        <f t="shared" si="18"/>
        <v>72693.399999999994</v>
      </c>
      <c r="K19" s="39">
        <f t="shared" si="18"/>
        <v>-231.59999999999854</v>
      </c>
    </row>
    <row r="20" spans="1:11" ht="20.25" x14ac:dyDescent="0.3">
      <c r="A20" s="13" t="s">
        <v>29</v>
      </c>
      <c r="B20" s="46" t="s">
        <v>37</v>
      </c>
      <c r="C20" s="34">
        <v>9500</v>
      </c>
      <c r="D20" s="5">
        <v>9500</v>
      </c>
      <c r="E20" s="35">
        <f t="shared" si="1"/>
        <v>0</v>
      </c>
      <c r="F20" s="25">
        <v>9500</v>
      </c>
      <c r="G20" s="5">
        <v>9500</v>
      </c>
      <c r="H20" s="35">
        <f t="shared" ref="H20:H23" si="19">G20-F20</f>
        <v>0</v>
      </c>
      <c r="I20" s="34">
        <v>9500</v>
      </c>
      <c r="J20" s="5">
        <v>9500</v>
      </c>
      <c r="K20" s="35">
        <f t="shared" ref="K20:K23" si="20">J20-I20</f>
        <v>0</v>
      </c>
    </row>
    <row r="21" spans="1:11" ht="20.25" x14ac:dyDescent="0.3">
      <c r="A21" s="13" t="s">
        <v>30</v>
      </c>
      <c r="B21" s="16" t="s">
        <v>34</v>
      </c>
      <c r="C21" s="34">
        <v>17065</v>
      </c>
      <c r="D21" s="5">
        <v>17065</v>
      </c>
      <c r="E21" s="35">
        <f t="shared" si="1"/>
        <v>0</v>
      </c>
      <c r="F21" s="25">
        <v>14210</v>
      </c>
      <c r="G21" s="5">
        <v>14210</v>
      </c>
      <c r="H21" s="35">
        <f t="shared" si="19"/>
        <v>0</v>
      </c>
      <c r="I21" s="34">
        <v>12835</v>
      </c>
      <c r="J21" s="5">
        <v>12835</v>
      </c>
      <c r="K21" s="35">
        <f t="shared" si="20"/>
        <v>0</v>
      </c>
    </row>
    <row r="22" spans="1:11" ht="20.25" x14ac:dyDescent="0.3">
      <c r="A22" s="13" t="s">
        <v>31</v>
      </c>
      <c r="B22" s="16" t="s">
        <v>35</v>
      </c>
      <c r="C22" s="34">
        <v>36497.5</v>
      </c>
      <c r="D22" s="5">
        <v>36529.1</v>
      </c>
      <c r="E22" s="35">
        <f t="shared" si="1"/>
        <v>31.599999999998545</v>
      </c>
      <c r="F22" s="25">
        <v>34400</v>
      </c>
      <c r="G22" s="5">
        <v>34168.400000000001</v>
      </c>
      <c r="H22" s="35">
        <f t="shared" si="19"/>
        <v>-231.59999999999854</v>
      </c>
      <c r="I22" s="34">
        <v>47400</v>
      </c>
      <c r="J22" s="5">
        <v>47168.4</v>
      </c>
      <c r="K22" s="35">
        <f t="shared" si="20"/>
        <v>-231.59999999999854</v>
      </c>
    </row>
    <row r="23" spans="1:11" ht="37.5" x14ac:dyDescent="0.3">
      <c r="A23" s="13" t="s">
        <v>32</v>
      </c>
      <c r="B23" s="16" t="s">
        <v>36</v>
      </c>
      <c r="C23" s="34">
        <v>5517.7</v>
      </c>
      <c r="D23" s="5">
        <v>5517.7</v>
      </c>
      <c r="E23" s="35">
        <f t="shared" si="1"/>
        <v>0</v>
      </c>
      <c r="F23" s="25">
        <v>3210</v>
      </c>
      <c r="G23" s="5">
        <v>3210</v>
      </c>
      <c r="H23" s="35">
        <f t="shared" si="19"/>
        <v>0</v>
      </c>
      <c r="I23" s="34">
        <v>3190</v>
      </c>
      <c r="J23" s="5">
        <v>3190</v>
      </c>
      <c r="K23" s="35">
        <f t="shared" si="20"/>
        <v>0</v>
      </c>
    </row>
    <row r="24" spans="1:11" ht="20.25" x14ac:dyDescent="0.3">
      <c r="A24" s="14" t="s">
        <v>39</v>
      </c>
      <c r="B24" s="15" t="s">
        <v>44</v>
      </c>
      <c r="C24" s="36">
        <f t="shared" ref="C24:K24" si="21">SUM(C25:C28)</f>
        <v>147770.4</v>
      </c>
      <c r="D24" s="32">
        <f t="shared" si="21"/>
        <v>144738.79999999999</v>
      </c>
      <c r="E24" s="57">
        <f t="shared" si="1"/>
        <v>-3031.6000000000058</v>
      </c>
      <c r="F24" s="32">
        <f t="shared" si="21"/>
        <v>142516.70000000001</v>
      </c>
      <c r="G24" s="29">
        <f t="shared" si="21"/>
        <v>144748.29999999999</v>
      </c>
      <c r="H24" s="37">
        <f t="shared" si="21"/>
        <v>2231.5999999999913</v>
      </c>
      <c r="I24" s="36">
        <f t="shared" si="21"/>
        <v>141845.5</v>
      </c>
      <c r="J24" s="29">
        <f t="shared" si="21"/>
        <v>144077.1</v>
      </c>
      <c r="K24" s="37">
        <f t="shared" si="21"/>
        <v>2231.5999999999913</v>
      </c>
    </row>
    <row r="25" spans="1:11" ht="20.25" x14ac:dyDescent="0.3">
      <c r="A25" s="13" t="s">
        <v>40</v>
      </c>
      <c r="B25" s="16" t="s">
        <v>45</v>
      </c>
      <c r="C25" s="34">
        <v>250</v>
      </c>
      <c r="D25" s="5">
        <v>250</v>
      </c>
      <c r="E25" s="35">
        <f t="shared" si="1"/>
        <v>0</v>
      </c>
      <c r="F25" s="25">
        <v>200</v>
      </c>
      <c r="G25" s="5">
        <v>200</v>
      </c>
      <c r="H25" s="35">
        <f t="shared" ref="H25:H28" si="22">G25-F25</f>
        <v>0</v>
      </c>
      <c r="I25" s="34">
        <v>200</v>
      </c>
      <c r="J25" s="5">
        <v>200</v>
      </c>
      <c r="K25" s="35">
        <f t="shared" ref="K25:K28" si="23">J25-I25</f>
        <v>0</v>
      </c>
    </row>
    <row r="26" spans="1:11" ht="20.25" x14ac:dyDescent="0.3">
      <c r="A26" s="13" t="s">
        <v>41</v>
      </c>
      <c r="B26" s="16" t="s">
        <v>46</v>
      </c>
      <c r="C26" s="34">
        <v>129021.6</v>
      </c>
      <c r="D26" s="5">
        <v>125990</v>
      </c>
      <c r="E26" s="35">
        <f t="shared" si="1"/>
        <v>-3031.6000000000058</v>
      </c>
      <c r="F26" s="25">
        <v>120741.6</v>
      </c>
      <c r="G26" s="5">
        <v>122973.2</v>
      </c>
      <c r="H26" s="35">
        <f t="shared" si="22"/>
        <v>2231.5999999999913</v>
      </c>
      <c r="I26" s="34">
        <v>120741.6</v>
      </c>
      <c r="J26" s="5">
        <v>122973.2</v>
      </c>
      <c r="K26" s="35">
        <f t="shared" si="23"/>
        <v>2231.5999999999913</v>
      </c>
    </row>
    <row r="27" spans="1:11" ht="20.25" x14ac:dyDescent="0.3">
      <c r="A27" s="13" t="s">
        <v>42</v>
      </c>
      <c r="B27" s="16" t="s">
        <v>47</v>
      </c>
      <c r="C27" s="34">
        <v>12775.8</v>
      </c>
      <c r="D27" s="5">
        <v>12775.8</v>
      </c>
      <c r="E27" s="35">
        <f t="shared" si="1"/>
        <v>0</v>
      </c>
      <c r="F27" s="25">
        <v>16282.1</v>
      </c>
      <c r="G27" s="5">
        <v>16282.1</v>
      </c>
      <c r="H27" s="35">
        <f t="shared" si="22"/>
        <v>0</v>
      </c>
      <c r="I27" s="34">
        <v>15980.9</v>
      </c>
      <c r="J27" s="5">
        <v>15980.9</v>
      </c>
      <c r="K27" s="35">
        <f t="shared" si="23"/>
        <v>0</v>
      </c>
    </row>
    <row r="28" spans="1:11" ht="37.5" x14ac:dyDescent="0.3">
      <c r="A28" s="13" t="s">
        <v>91</v>
      </c>
      <c r="B28" s="16" t="s">
        <v>92</v>
      </c>
      <c r="C28" s="34">
        <v>5723</v>
      </c>
      <c r="D28" s="5">
        <v>5723</v>
      </c>
      <c r="E28" s="35">
        <f t="shared" si="1"/>
        <v>0</v>
      </c>
      <c r="F28" s="25">
        <v>5293</v>
      </c>
      <c r="G28" s="5">
        <v>5293</v>
      </c>
      <c r="H28" s="35">
        <f t="shared" si="22"/>
        <v>0</v>
      </c>
      <c r="I28" s="34">
        <v>4923</v>
      </c>
      <c r="J28" s="5">
        <v>4923</v>
      </c>
      <c r="K28" s="35">
        <f t="shared" si="23"/>
        <v>0</v>
      </c>
    </row>
    <row r="29" spans="1:11" ht="20.25" x14ac:dyDescent="0.3">
      <c r="A29" s="14" t="s">
        <v>43</v>
      </c>
      <c r="B29" s="15" t="s">
        <v>48</v>
      </c>
      <c r="C29" s="38">
        <f>SUM(C30:C34)</f>
        <v>392729.1</v>
      </c>
      <c r="D29" s="30">
        <f t="shared" ref="D29:K29" si="24">SUM(D30:D34)</f>
        <v>422659.19999999995</v>
      </c>
      <c r="E29" s="39">
        <f t="shared" si="1"/>
        <v>29930.099999999977</v>
      </c>
      <c r="F29" s="33">
        <f t="shared" si="24"/>
        <v>379865.39999999997</v>
      </c>
      <c r="G29" s="30">
        <f t="shared" si="24"/>
        <v>411251.59999999992</v>
      </c>
      <c r="H29" s="39">
        <f t="shared" si="24"/>
        <v>31386.200000000019</v>
      </c>
      <c r="I29" s="38">
        <f t="shared" si="24"/>
        <v>366600.69999999995</v>
      </c>
      <c r="J29" s="30">
        <f t="shared" si="24"/>
        <v>398438.69999999995</v>
      </c>
      <c r="K29" s="39">
        <f t="shared" si="24"/>
        <v>31837.999999999985</v>
      </c>
    </row>
    <row r="30" spans="1:11" ht="20.25" x14ac:dyDescent="0.3">
      <c r="A30" s="13" t="s">
        <v>49</v>
      </c>
      <c r="B30" s="16" t="s">
        <v>54</v>
      </c>
      <c r="C30" s="34">
        <v>121886.5</v>
      </c>
      <c r="D30" s="5">
        <v>121886.5</v>
      </c>
      <c r="E30" s="35">
        <f t="shared" si="1"/>
        <v>0</v>
      </c>
      <c r="F30" s="25">
        <v>117863.5</v>
      </c>
      <c r="G30" s="5">
        <v>117863.5</v>
      </c>
      <c r="H30" s="35">
        <f t="shared" ref="H30:H34" si="25">G30-F30</f>
        <v>0</v>
      </c>
      <c r="I30" s="34">
        <v>113165.5</v>
      </c>
      <c r="J30" s="5">
        <v>113165.5</v>
      </c>
      <c r="K30" s="35">
        <f t="shared" ref="K30:K34" si="26">J30-I30</f>
        <v>0</v>
      </c>
    </row>
    <row r="31" spans="1:11" ht="20.25" x14ac:dyDescent="0.3">
      <c r="A31" s="13" t="s">
        <v>50</v>
      </c>
      <c r="B31" s="16" t="s">
        <v>55</v>
      </c>
      <c r="C31" s="34">
        <v>219617.5</v>
      </c>
      <c r="D31" s="5">
        <v>248702.8</v>
      </c>
      <c r="E31" s="35">
        <f t="shared" si="1"/>
        <v>29085.299999999988</v>
      </c>
      <c r="F31" s="25">
        <v>214180.8</v>
      </c>
      <c r="G31" s="5">
        <v>243897.1</v>
      </c>
      <c r="H31" s="35">
        <f t="shared" si="25"/>
        <v>29716.300000000017</v>
      </c>
      <c r="I31" s="34">
        <v>208765.1</v>
      </c>
      <c r="J31" s="5">
        <v>240325.8</v>
      </c>
      <c r="K31" s="35">
        <f t="shared" si="26"/>
        <v>31560.699999999983</v>
      </c>
    </row>
    <row r="32" spans="1:11" ht="20.25" x14ac:dyDescent="0.3">
      <c r="A32" s="13" t="s">
        <v>51</v>
      </c>
      <c r="B32" s="16" t="s">
        <v>56</v>
      </c>
      <c r="C32" s="34">
        <v>33782</v>
      </c>
      <c r="D32" s="5">
        <v>34657</v>
      </c>
      <c r="E32" s="35">
        <f t="shared" si="1"/>
        <v>875</v>
      </c>
      <c r="F32" s="25">
        <v>31420</v>
      </c>
      <c r="G32" s="5">
        <v>33124.1</v>
      </c>
      <c r="H32" s="35">
        <f t="shared" si="25"/>
        <v>1704.0999999999985</v>
      </c>
      <c r="I32" s="34">
        <v>29234</v>
      </c>
      <c r="J32" s="5">
        <v>29541.5</v>
      </c>
      <c r="K32" s="35">
        <f t="shared" si="26"/>
        <v>307.5</v>
      </c>
    </row>
    <row r="33" spans="1:11" ht="20.25" x14ac:dyDescent="0.3">
      <c r="A33" s="13" t="s">
        <v>52</v>
      </c>
      <c r="B33" s="17" t="s">
        <v>57</v>
      </c>
      <c r="C33" s="34">
        <v>459.1</v>
      </c>
      <c r="D33" s="5">
        <v>330.8</v>
      </c>
      <c r="E33" s="35">
        <f t="shared" si="1"/>
        <v>-128.30000000000001</v>
      </c>
      <c r="F33" s="25">
        <v>445.1</v>
      </c>
      <c r="G33" s="5">
        <v>316.8</v>
      </c>
      <c r="H33" s="35">
        <f t="shared" si="25"/>
        <v>-128.30000000000001</v>
      </c>
      <c r="I33" s="34">
        <v>428.1</v>
      </c>
      <c r="J33" s="5">
        <v>299.8</v>
      </c>
      <c r="K33" s="35">
        <f t="shared" si="26"/>
        <v>-128.30000000000001</v>
      </c>
    </row>
    <row r="34" spans="1:11" ht="20.25" x14ac:dyDescent="0.3">
      <c r="A34" s="13" t="s">
        <v>53</v>
      </c>
      <c r="B34" s="16" t="s">
        <v>58</v>
      </c>
      <c r="C34" s="34">
        <v>16984</v>
      </c>
      <c r="D34" s="5">
        <v>17082.099999999999</v>
      </c>
      <c r="E34" s="35">
        <f t="shared" si="1"/>
        <v>98.099999999998545</v>
      </c>
      <c r="F34" s="25">
        <v>15956</v>
      </c>
      <c r="G34" s="5">
        <v>16050.1</v>
      </c>
      <c r="H34" s="35">
        <f t="shared" si="25"/>
        <v>94.100000000000364</v>
      </c>
      <c r="I34" s="34">
        <v>15008</v>
      </c>
      <c r="J34" s="5">
        <v>15106.1</v>
      </c>
      <c r="K34" s="35">
        <f t="shared" si="26"/>
        <v>98.100000000000364</v>
      </c>
    </row>
    <row r="35" spans="1:11" ht="20.25" x14ac:dyDescent="0.3">
      <c r="A35" s="18" t="s">
        <v>59</v>
      </c>
      <c r="B35" s="15" t="s">
        <v>60</v>
      </c>
      <c r="C35" s="36">
        <f>SUM(C36:C37)</f>
        <v>84130.6</v>
      </c>
      <c r="D35" s="29">
        <f t="shared" ref="D35:K35" si="27">SUM(D36:D37)</f>
        <v>84147</v>
      </c>
      <c r="E35" s="37">
        <f t="shared" si="1"/>
        <v>16.399999999994179</v>
      </c>
      <c r="F35" s="32">
        <f t="shared" si="27"/>
        <v>78906.600000000006</v>
      </c>
      <c r="G35" s="29">
        <f t="shared" si="27"/>
        <v>103468.2</v>
      </c>
      <c r="H35" s="37">
        <f t="shared" si="27"/>
        <v>24561.599999999999</v>
      </c>
      <c r="I35" s="36">
        <f t="shared" si="27"/>
        <v>72379.600000000006</v>
      </c>
      <c r="J35" s="29">
        <f t="shared" si="27"/>
        <v>161292.70000000001</v>
      </c>
      <c r="K35" s="37">
        <f t="shared" si="27"/>
        <v>88913.1</v>
      </c>
    </row>
    <row r="36" spans="1:11" ht="20.25" x14ac:dyDescent="0.3">
      <c r="A36" s="13" t="s">
        <v>61</v>
      </c>
      <c r="B36" s="16" t="s">
        <v>63</v>
      </c>
      <c r="C36" s="34">
        <v>61677.599999999999</v>
      </c>
      <c r="D36" s="5">
        <v>61694</v>
      </c>
      <c r="E36" s="35">
        <f t="shared" si="1"/>
        <v>16.400000000001455</v>
      </c>
      <c r="F36" s="25">
        <v>58091.6</v>
      </c>
      <c r="G36" s="5">
        <v>82653.2</v>
      </c>
      <c r="H36" s="35">
        <f t="shared" ref="H36:H37" si="28">G36-F36</f>
        <v>24561.599999999999</v>
      </c>
      <c r="I36" s="34">
        <v>53097.599999999999</v>
      </c>
      <c r="J36" s="5">
        <v>142010.70000000001</v>
      </c>
      <c r="K36" s="35">
        <f t="shared" ref="K36:K37" si="29">J36-I36</f>
        <v>88913.1</v>
      </c>
    </row>
    <row r="37" spans="1:11" ht="37.5" x14ac:dyDescent="0.3">
      <c r="A37" s="13" t="s">
        <v>62</v>
      </c>
      <c r="B37" s="16" t="s">
        <v>64</v>
      </c>
      <c r="C37" s="34">
        <v>22453</v>
      </c>
      <c r="D37" s="5">
        <v>22453</v>
      </c>
      <c r="E37" s="35">
        <f t="shared" si="1"/>
        <v>0</v>
      </c>
      <c r="F37" s="25">
        <v>20815</v>
      </c>
      <c r="G37" s="5">
        <v>20815</v>
      </c>
      <c r="H37" s="35">
        <f t="shared" si="28"/>
        <v>0</v>
      </c>
      <c r="I37" s="34">
        <v>19282</v>
      </c>
      <c r="J37" s="5">
        <v>19282</v>
      </c>
      <c r="K37" s="35">
        <f t="shared" si="29"/>
        <v>0</v>
      </c>
    </row>
    <row r="38" spans="1:11" ht="20.25" x14ac:dyDescent="0.3">
      <c r="A38" s="18" t="s">
        <v>65</v>
      </c>
      <c r="B38" s="15" t="s">
        <v>66</v>
      </c>
      <c r="C38" s="38">
        <f>SUM(C39:C43)</f>
        <v>116197.9</v>
      </c>
      <c r="D38" s="30">
        <f t="shared" ref="D38:K38" si="30">SUM(D39:D43)</f>
        <v>116232.2</v>
      </c>
      <c r="E38" s="39">
        <f t="shared" si="1"/>
        <v>34.30000000000291</v>
      </c>
      <c r="F38" s="33">
        <f t="shared" si="30"/>
        <v>119908</v>
      </c>
      <c r="G38" s="30">
        <f t="shared" si="30"/>
        <v>120654.39999999999</v>
      </c>
      <c r="H38" s="39">
        <f t="shared" si="30"/>
        <v>746.39999999999964</v>
      </c>
      <c r="I38" s="38">
        <f t="shared" si="30"/>
        <v>118252.59999999999</v>
      </c>
      <c r="J38" s="30">
        <f t="shared" si="30"/>
        <v>117152.9</v>
      </c>
      <c r="K38" s="39">
        <f t="shared" si="30"/>
        <v>-1099.6999999999998</v>
      </c>
    </row>
    <row r="39" spans="1:11" ht="20.25" x14ac:dyDescent="0.3">
      <c r="A39" s="19" t="s">
        <v>67</v>
      </c>
      <c r="B39" s="16" t="s">
        <v>68</v>
      </c>
      <c r="C39" s="34">
        <v>3500</v>
      </c>
      <c r="D39" s="5">
        <v>3500</v>
      </c>
      <c r="E39" s="35">
        <f t="shared" si="1"/>
        <v>0</v>
      </c>
      <c r="F39" s="25">
        <v>3000</v>
      </c>
      <c r="G39" s="5">
        <v>3000</v>
      </c>
      <c r="H39" s="35">
        <f t="shared" ref="H39:H43" si="31">G39-F39</f>
        <v>0</v>
      </c>
      <c r="I39" s="34">
        <v>3000</v>
      </c>
      <c r="J39" s="5">
        <v>3000</v>
      </c>
      <c r="K39" s="35">
        <f t="shared" ref="K39:K43" si="32">J39-I39</f>
        <v>0</v>
      </c>
    </row>
    <row r="40" spans="1:11" ht="20.25" x14ac:dyDescent="0.3">
      <c r="A40" s="19" t="s">
        <v>69</v>
      </c>
      <c r="B40" s="16" t="s">
        <v>70</v>
      </c>
      <c r="C40" s="34">
        <v>64377.3</v>
      </c>
      <c r="D40" s="5">
        <v>63699.3</v>
      </c>
      <c r="E40" s="35">
        <f t="shared" si="1"/>
        <v>-678</v>
      </c>
      <c r="F40" s="25">
        <v>64377.3</v>
      </c>
      <c r="G40" s="5">
        <v>63699.3</v>
      </c>
      <c r="H40" s="35">
        <f t="shared" si="31"/>
        <v>-678</v>
      </c>
      <c r="I40" s="34">
        <v>64377.3</v>
      </c>
      <c r="J40" s="5">
        <v>63699.3</v>
      </c>
      <c r="K40" s="35">
        <f t="shared" si="32"/>
        <v>-678</v>
      </c>
    </row>
    <row r="41" spans="1:11" ht="20.25" x14ac:dyDescent="0.3">
      <c r="A41" s="19" t="s">
        <v>71</v>
      </c>
      <c r="B41" s="16" t="s">
        <v>72</v>
      </c>
      <c r="C41" s="34">
        <v>5243</v>
      </c>
      <c r="D41" s="5">
        <v>5955.3</v>
      </c>
      <c r="E41" s="35">
        <f t="shared" si="1"/>
        <v>712.30000000000018</v>
      </c>
      <c r="F41" s="25">
        <v>9676.1</v>
      </c>
      <c r="G41" s="5">
        <v>11100.5</v>
      </c>
      <c r="H41" s="35">
        <f t="shared" si="31"/>
        <v>1424.3999999999996</v>
      </c>
      <c r="I41" s="34">
        <v>8001.7</v>
      </c>
      <c r="J41" s="5">
        <v>7580</v>
      </c>
      <c r="K41" s="35">
        <f t="shared" si="32"/>
        <v>-421.69999999999982</v>
      </c>
    </row>
    <row r="42" spans="1:11" ht="20.25" x14ac:dyDescent="0.3">
      <c r="A42" s="19" t="s">
        <v>73</v>
      </c>
      <c r="B42" s="16" t="s">
        <v>74</v>
      </c>
      <c r="C42" s="34">
        <v>31931.200000000001</v>
      </c>
      <c r="D42" s="5">
        <v>31931.200000000001</v>
      </c>
      <c r="E42" s="35">
        <f t="shared" si="1"/>
        <v>0</v>
      </c>
      <c r="F42" s="25">
        <v>31996.2</v>
      </c>
      <c r="G42" s="5">
        <v>31996.2</v>
      </c>
      <c r="H42" s="35">
        <f t="shared" si="31"/>
        <v>0</v>
      </c>
      <c r="I42" s="34">
        <v>32015.200000000001</v>
      </c>
      <c r="J42" s="5">
        <v>32015.200000000001</v>
      </c>
      <c r="K42" s="35">
        <f t="shared" si="32"/>
        <v>0</v>
      </c>
    </row>
    <row r="43" spans="1:11" ht="37.5" x14ac:dyDescent="0.3">
      <c r="A43" s="19" t="s">
        <v>75</v>
      </c>
      <c r="B43" s="16" t="s">
        <v>76</v>
      </c>
      <c r="C43" s="34">
        <v>11146.4</v>
      </c>
      <c r="D43" s="5">
        <v>11146.4</v>
      </c>
      <c r="E43" s="35">
        <f t="shared" si="1"/>
        <v>0</v>
      </c>
      <c r="F43" s="25">
        <v>10858.4</v>
      </c>
      <c r="G43" s="5">
        <v>10858.4</v>
      </c>
      <c r="H43" s="35">
        <f t="shared" si="31"/>
        <v>0</v>
      </c>
      <c r="I43" s="34">
        <v>10858.4</v>
      </c>
      <c r="J43" s="5">
        <v>10858.4</v>
      </c>
      <c r="K43" s="35">
        <f t="shared" si="32"/>
        <v>0</v>
      </c>
    </row>
    <row r="44" spans="1:11" ht="20.25" x14ac:dyDescent="0.3">
      <c r="A44" s="18" t="s">
        <v>77</v>
      </c>
      <c r="B44" s="15" t="s">
        <v>78</v>
      </c>
      <c r="C44" s="38">
        <f>SUM(C45+C47+C46)</f>
        <v>9952</v>
      </c>
      <c r="D44" s="33">
        <f t="shared" ref="D44:K44" si="33">SUM(D45+D47+D46)</f>
        <v>9952</v>
      </c>
      <c r="E44" s="58">
        <f t="shared" si="1"/>
        <v>0</v>
      </c>
      <c r="F44" s="33">
        <f t="shared" si="33"/>
        <v>9184</v>
      </c>
      <c r="G44" s="33">
        <f t="shared" si="33"/>
        <v>9184</v>
      </c>
      <c r="H44" s="33">
        <f t="shared" si="33"/>
        <v>0</v>
      </c>
      <c r="I44" s="33">
        <f t="shared" si="33"/>
        <v>8299.7000000000007</v>
      </c>
      <c r="J44" s="33">
        <f t="shared" si="33"/>
        <v>8299.7000000000007</v>
      </c>
      <c r="K44" s="33">
        <f t="shared" si="33"/>
        <v>0</v>
      </c>
    </row>
    <row r="45" spans="1:11" ht="20.25" x14ac:dyDescent="0.3">
      <c r="A45" s="19" t="s">
        <v>79</v>
      </c>
      <c r="B45" s="16" t="s">
        <v>80</v>
      </c>
      <c r="C45" s="34">
        <v>7356</v>
      </c>
      <c r="D45" s="5">
        <v>7356</v>
      </c>
      <c r="E45" s="35">
        <f t="shared" si="1"/>
        <v>0</v>
      </c>
      <c r="F45" s="25">
        <v>6770</v>
      </c>
      <c r="G45" s="5">
        <v>6770</v>
      </c>
      <c r="H45" s="35">
        <f t="shared" ref="H45:H47" si="34">G45-F45</f>
        <v>0</v>
      </c>
      <c r="I45" s="34">
        <v>6103.7</v>
      </c>
      <c r="J45" s="5">
        <v>6103.7</v>
      </c>
      <c r="K45" s="35">
        <f t="shared" ref="K45:K47" si="35">J45-I45</f>
        <v>0</v>
      </c>
    </row>
    <row r="46" spans="1:11" ht="20.25" x14ac:dyDescent="0.3">
      <c r="A46" s="19" t="s">
        <v>98</v>
      </c>
      <c r="B46" s="16" t="s">
        <v>99</v>
      </c>
      <c r="C46" s="34">
        <v>61</v>
      </c>
      <c r="D46" s="5">
        <v>61</v>
      </c>
      <c r="E46" s="35">
        <f t="shared" si="1"/>
        <v>0</v>
      </c>
      <c r="F46" s="25">
        <v>56</v>
      </c>
      <c r="G46" s="5">
        <v>56</v>
      </c>
      <c r="H46" s="35">
        <f t="shared" si="34"/>
        <v>0</v>
      </c>
      <c r="I46" s="34">
        <v>51</v>
      </c>
      <c r="J46" s="5">
        <v>51</v>
      </c>
      <c r="K46" s="35">
        <f t="shared" si="35"/>
        <v>0</v>
      </c>
    </row>
    <row r="47" spans="1:11" ht="20.25" x14ac:dyDescent="0.3">
      <c r="A47" s="19" t="s">
        <v>81</v>
      </c>
      <c r="B47" s="16" t="s">
        <v>82</v>
      </c>
      <c r="C47" s="34">
        <v>2535</v>
      </c>
      <c r="D47" s="5">
        <v>2535</v>
      </c>
      <c r="E47" s="35">
        <f t="shared" si="1"/>
        <v>0</v>
      </c>
      <c r="F47" s="25">
        <v>2358</v>
      </c>
      <c r="G47" s="5">
        <v>2358</v>
      </c>
      <c r="H47" s="35">
        <f t="shared" si="34"/>
        <v>0</v>
      </c>
      <c r="I47" s="34">
        <v>2145</v>
      </c>
      <c r="J47" s="5">
        <v>2145</v>
      </c>
      <c r="K47" s="35">
        <f t="shared" si="35"/>
        <v>0</v>
      </c>
    </row>
    <row r="48" spans="1:11" ht="20.25" x14ac:dyDescent="0.3">
      <c r="A48" s="18" t="s">
        <v>83</v>
      </c>
      <c r="B48" s="15" t="s">
        <v>84</v>
      </c>
      <c r="C48" s="36">
        <f>SUM(C49:C49)</f>
        <v>1995</v>
      </c>
      <c r="D48" s="29">
        <f t="shared" ref="D48:K48" si="36">SUM(D49:D49)</f>
        <v>1995</v>
      </c>
      <c r="E48" s="37">
        <f t="shared" si="1"/>
        <v>0</v>
      </c>
      <c r="F48" s="32">
        <f t="shared" si="36"/>
        <v>1782</v>
      </c>
      <c r="G48" s="29">
        <f t="shared" si="36"/>
        <v>1782</v>
      </c>
      <c r="H48" s="37">
        <f t="shared" si="36"/>
        <v>0</v>
      </c>
      <c r="I48" s="36">
        <f t="shared" si="36"/>
        <v>1630</v>
      </c>
      <c r="J48" s="29">
        <f t="shared" si="36"/>
        <v>1630</v>
      </c>
      <c r="K48" s="37">
        <f t="shared" si="36"/>
        <v>0</v>
      </c>
    </row>
    <row r="49" spans="1:11" ht="21" thickBot="1" x14ac:dyDescent="0.35">
      <c r="A49" s="20" t="s">
        <v>85</v>
      </c>
      <c r="B49" s="21" t="s">
        <v>86</v>
      </c>
      <c r="C49" s="59">
        <v>1995</v>
      </c>
      <c r="D49" s="60">
        <v>1995</v>
      </c>
      <c r="E49" s="61">
        <f t="shared" si="1"/>
        <v>0</v>
      </c>
      <c r="F49" s="26">
        <v>1782</v>
      </c>
      <c r="G49" s="6">
        <v>1782</v>
      </c>
      <c r="H49" s="42">
        <f t="shared" ref="H49:H50" si="37">G49-F49</f>
        <v>0</v>
      </c>
      <c r="I49" s="41">
        <v>1630</v>
      </c>
      <c r="J49" s="6">
        <v>1630</v>
      </c>
      <c r="K49" s="42">
        <f t="shared" ref="K49:K50" si="38">J49-I49</f>
        <v>0</v>
      </c>
    </row>
    <row r="50" spans="1:11" ht="21" thickBot="1" x14ac:dyDescent="0.35">
      <c r="A50" s="47"/>
      <c r="B50" s="48" t="s">
        <v>1</v>
      </c>
      <c r="C50" s="55">
        <v>0</v>
      </c>
      <c r="D50" s="56">
        <v>0</v>
      </c>
      <c r="E50" s="56">
        <f t="shared" si="1"/>
        <v>0</v>
      </c>
      <c r="F50" s="49">
        <v>9300</v>
      </c>
      <c r="G50" s="10">
        <v>9300</v>
      </c>
      <c r="H50" s="50">
        <f t="shared" si="37"/>
        <v>0</v>
      </c>
      <c r="I50" s="49">
        <v>17700</v>
      </c>
      <c r="J50" s="10">
        <v>17700</v>
      </c>
      <c r="K50" s="50">
        <f t="shared" si="38"/>
        <v>0</v>
      </c>
    </row>
    <row r="51" spans="1:11" s="8" customFormat="1" ht="27" customHeight="1" thickBot="1" x14ac:dyDescent="0.35">
      <c r="A51" s="66" t="s">
        <v>0</v>
      </c>
      <c r="B51" s="67"/>
      <c r="C51" s="23">
        <f t="shared" ref="C51:K51" si="39">C5+C14+C16+C19+C24+C29+C35+C38+C44+C48+C50</f>
        <v>882915.39999999991</v>
      </c>
      <c r="D51" s="7">
        <f t="shared" si="39"/>
        <v>909898.59999999986</v>
      </c>
      <c r="E51" s="24">
        <f t="shared" si="39"/>
        <v>26983.199999999975</v>
      </c>
      <c r="F51" s="23">
        <f t="shared" si="39"/>
        <v>859292.9</v>
      </c>
      <c r="G51" s="7">
        <f t="shared" si="39"/>
        <v>917989.49999999988</v>
      </c>
      <c r="H51" s="24">
        <f t="shared" si="39"/>
        <v>58696.600000000013</v>
      </c>
      <c r="I51" s="23">
        <f t="shared" si="39"/>
        <v>852251.19999999984</v>
      </c>
      <c r="J51" s="7">
        <f t="shared" si="39"/>
        <v>973905.1</v>
      </c>
      <c r="K51" s="24">
        <f t="shared" si="39"/>
        <v>121653.89999999998</v>
      </c>
    </row>
    <row r="52" spans="1:11" s="8" customFormat="1" ht="27" customHeight="1" x14ac:dyDescent="0.3">
      <c r="A52" s="27"/>
      <c r="B52" s="27"/>
      <c r="C52" s="28"/>
      <c r="D52" s="28"/>
      <c r="E52" s="28"/>
      <c r="F52" s="28"/>
      <c r="G52" s="28"/>
      <c r="H52" s="28"/>
      <c r="I52" s="28"/>
    </row>
    <row r="53" spans="1:11" ht="15.75" customHeight="1" x14ac:dyDescent="0.3">
      <c r="A53" s="4"/>
      <c r="B53" s="64" t="s">
        <v>102</v>
      </c>
      <c r="C53" s="65"/>
      <c r="D53" s="65"/>
      <c r="E53" s="65"/>
      <c r="F53" s="65"/>
      <c r="G53" s="65"/>
      <c r="H53" s="65"/>
      <c r="I53" s="65"/>
    </row>
    <row r="54" spans="1:11" ht="23.25" customHeight="1" x14ac:dyDescent="0.3"/>
    <row r="55" spans="1:11" x14ac:dyDescent="0.3">
      <c r="C55" s="9"/>
      <c r="D55" s="9"/>
      <c r="E55" s="9"/>
      <c r="F55" s="9"/>
      <c r="G55" s="9"/>
      <c r="H55" s="9"/>
      <c r="I55" s="9"/>
    </row>
    <row r="57" spans="1:11" x14ac:dyDescent="0.3">
      <c r="C57" s="9"/>
      <c r="D57" s="9"/>
      <c r="E57" s="9"/>
      <c r="F57" s="9"/>
      <c r="G57" s="9"/>
      <c r="H57" s="9"/>
      <c r="I57" s="9"/>
    </row>
  </sheetData>
  <mergeCells count="8">
    <mergeCell ref="A1:K1"/>
    <mergeCell ref="B53:I53"/>
    <mergeCell ref="A51:B51"/>
    <mergeCell ref="A3:A4"/>
    <mergeCell ref="B3:B4"/>
    <mergeCell ref="F3:H3"/>
    <mergeCell ref="C3:E3"/>
    <mergeCell ref="I3:K3"/>
  </mergeCells>
  <phoneticPr fontId="0" type="noConversion"/>
  <pageMargins left="0" right="0" top="1.0629921259842521" bottom="1.0629921259842521" header="0.51181102362204722" footer="0.51181102362204722"/>
  <pageSetup paperSize="9" scale="5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тома</dc:creator>
  <cp:lastModifiedBy>ASFR</cp:lastModifiedBy>
  <cp:lastPrinted>2020-12-15T02:47:06Z</cp:lastPrinted>
  <dcterms:created xsi:type="dcterms:W3CDTF">2008-10-28T02:59:17Z</dcterms:created>
  <dcterms:modified xsi:type="dcterms:W3CDTF">2020-12-15T02:47:09Z</dcterms:modified>
</cp:coreProperties>
</file>