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09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60" i="1" l="1"/>
  <c r="D20" i="1" l="1"/>
  <c r="D39" i="1" l="1"/>
  <c r="D40" i="1"/>
  <c r="C46" i="1" l="1"/>
  <c r="E53" i="1"/>
  <c r="E54" i="1"/>
  <c r="E55" i="1"/>
  <c r="D52" i="1"/>
  <c r="D51" i="1" s="1"/>
  <c r="D50" i="1" s="1"/>
  <c r="C52" i="1"/>
  <c r="C51" i="1" s="1"/>
  <c r="D25" i="1"/>
  <c r="D30" i="1"/>
  <c r="D29" i="1" s="1"/>
  <c r="C29" i="1"/>
  <c r="C30" i="1"/>
  <c r="D12" i="1"/>
  <c r="D11" i="1" s="1"/>
  <c r="E32" i="1"/>
  <c r="E33" i="1"/>
  <c r="E34" i="1"/>
  <c r="C12" i="1"/>
  <c r="C11" i="1" s="1"/>
  <c r="E13" i="1"/>
  <c r="E14" i="1"/>
  <c r="E15" i="1"/>
  <c r="C50" i="1" l="1"/>
  <c r="C45" i="1" s="1"/>
  <c r="C43" i="1" l="1"/>
  <c r="D64" i="1"/>
  <c r="C64" i="1"/>
  <c r="D46" i="1" l="1"/>
  <c r="D45" i="1" s="1"/>
  <c r="C25" i="1"/>
  <c r="C24" i="1" s="1"/>
  <c r="C10" i="1"/>
  <c r="C6" i="1"/>
  <c r="D10" i="1"/>
  <c r="D6" i="1"/>
  <c r="E58" i="1"/>
  <c r="E37" i="1"/>
  <c r="E18" i="1"/>
  <c r="D61" i="1" l="1"/>
  <c r="D62" i="1" s="1"/>
  <c r="D5" i="1"/>
  <c r="D21" i="1" s="1"/>
  <c r="D22" i="1" s="1"/>
  <c r="C61" i="1"/>
  <c r="C62" i="1" s="1"/>
  <c r="C5" i="1"/>
  <c r="C21" i="1" s="1"/>
  <c r="C22" i="1" s="1"/>
  <c r="D24" i="1"/>
  <c r="D43" i="1" s="1"/>
  <c r="D41" i="1" l="1"/>
  <c r="C40" i="1"/>
  <c r="C41" i="1" s="1"/>
  <c r="E63" i="1" l="1"/>
  <c r="E64" i="1"/>
  <c r="E43" i="1"/>
  <c r="E42" i="1"/>
  <c r="E20" i="1" l="1"/>
  <c r="E19" i="1"/>
  <c r="E17" i="1"/>
  <c r="E16" i="1"/>
  <c r="E12" i="1"/>
  <c r="E9" i="1"/>
  <c r="E8" i="1"/>
  <c r="E7" i="1"/>
  <c r="E39" i="1"/>
  <c r="E38" i="1"/>
  <c r="E36" i="1"/>
  <c r="E35" i="1"/>
  <c r="E31" i="1"/>
  <c r="E28" i="1"/>
  <c r="E27" i="1"/>
  <c r="E26" i="1"/>
  <c r="E46" i="1"/>
  <c r="E47" i="1"/>
  <c r="E48" i="1"/>
  <c r="E49" i="1"/>
  <c r="E52" i="1"/>
  <c r="E56" i="1"/>
  <c r="E57" i="1"/>
  <c r="E59" i="1"/>
  <c r="E60" i="1"/>
  <c r="E51" i="1" l="1"/>
  <c r="E30" i="1"/>
  <c r="E50" i="1"/>
  <c r="E25" i="1"/>
  <c r="E29" i="1" l="1"/>
  <c r="E11" i="1"/>
  <c r="E10" i="1" l="1"/>
  <c r="E45" i="1"/>
  <c r="E62" i="1"/>
  <c r="E61" i="1"/>
  <c r="E24" i="1"/>
  <c r="E6" i="1"/>
  <c r="E41" i="1" l="1"/>
  <c r="E40" i="1"/>
  <c r="E5" i="1" l="1"/>
  <c r="E22" i="1" l="1"/>
  <c r="E21" i="1"/>
</calcChain>
</file>

<file path=xl/sharedStrings.xml><?xml version="1.0" encoding="utf-8"?>
<sst xmlns="http://schemas.openxmlformats.org/spreadsheetml/2006/main" count="96" uniqueCount="44">
  <si>
    <t>Дефицит бюджета</t>
  </si>
  <si>
    <t>тыс.руб.</t>
  </si>
  <si>
    <t>дотация</t>
  </si>
  <si>
    <t>субвенции</t>
  </si>
  <si>
    <t>налоговые доходы</t>
  </si>
  <si>
    <t>неналоговые доходы</t>
  </si>
  <si>
    <t>% от общего объема доходов бюджета без учета объема безвозмездных поступлений</t>
  </si>
  <si>
    <t>Расходы бюджета</t>
  </si>
  <si>
    <t>Прочие безвозмездные поступления</t>
  </si>
  <si>
    <t>субсидии</t>
  </si>
  <si>
    <t>Безвозмездные поступления от других бюджетов, из них:</t>
  </si>
  <si>
    <t>Доходы бюджета, в том числе:</t>
  </si>
  <si>
    <t>Налоговые и неналоговые доходы, из них:</t>
  </si>
  <si>
    <t>1.1.</t>
  </si>
  <si>
    <t>1.2.</t>
  </si>
  <si>
    <t>1.2.1.</t>
  </si>
  <si>
    <t>1.2.2.</t>
  </si>
  <si>
    <t>1.1.1.</t>
  </si>
  <si>
    <t>1.1.2.</t>
  </si>
  <si>
    <t>Допнорматив</t>
  </si>
  <si>
    <t>Показатель</t>
  </si>
  <si>
    <t>1.2.1.1.</t>
  </si>
  <si>
    <t>1.2.1.2.</t>
  </si>
  <si>
    <t>1.2.1.3.</t>
  </si>
  <si>
    <t>№ п/п</t>
  </si>
  <si>
    <t>Отклонение (+/-)</t>
  </si>
  <si>
    <t>Основные характеристики бюджета муниципального округа (1-ое чтение)</t>
  </si>
  <si>
    <t>Условно утвержденные раходы</t>
  </si>
  <si>
    <t>% от общего объема расходов бюджета без учета объема безвозмездных поступлений имеющих целевой характер</t>
  </si>
  <si>
    <t>1.2.1.4.</t>
  </si>
  <si>
    <t>Основные характеристики бюджета муниципального округа (проект)</t>
  </si>
  <si>
    <t>МБТ</t>
  </si>
  <si>
    <t>Безвозмездные поступления, в том числе:</t>
  </si>
  <si>
    <t>2024 год</t>
  </si>
  <si>
    <t>Заместитель главы -</t>
  </si>
  <si>
    <t>начальник финансового управления</t>
  </si>
  <si>
    <t xml:space="preserve">администрации Крапивинского муниципального округа                                              </t>
  </si>
  <si>
    <t>О.В.Стоянова</t>
  </si>
  <si>
    <t>2025 год</t>
  </si>
  <si>
    <t xml:space="preserve">Изменение основных характеристик                                                                                                                            бюджета  Крапивинского муниципального  округа на 2024 год и на плановый период 2025 и 2026 годов                                                                                         </t>
  </si>
  <si>
    <t>2026 год</t>
  </si>
  <si>
    <t xml:space="preserve">           на выравнивание</t>
  </si>
  <si>
    <t>дотация (гранты), прочие дотации</t>
  </si>
  <si>
    <t xml:space="preserve">           на сбалансированность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</si>
</sst>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0" fontId="9" fillId="0" borderId="0"/>
    <xf numFmtId="4" fontId="11" fillId="0" borderId="5">
      <alignment horizontal="right"/>
    </xf>
    <xf numFmtId="4" fontId="11" fillId="0" borderId="6">
      <alignment horizontal="right"/>
    </xf>
    <xf numFmtId="4" fontId="11" fillId="0" borderId="5">
      <alignment horizontal="right"/>
    </xf>
    <xf numFmtId="4" fontId="11" fillId="0" borderId="6">
      <alignment horizontal="right"/>
    </xf>
    <xf numFmtId="0" fontId="12" fillId="0" borderId="0"/>
    <xf numFmtId="0" fontId="15" fillId="0" borderId="0">
      <alignment vertical="top" wrapText="1"/>
    </xf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0" fillId="0" borderId="0" xfId="0" applyNumberFormat="1"/>
    <xf numFmtId="2" fontId="0" fillId="0" borderId="0" xfId="0" applyNumberForma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/>
    <xf numFmtId="0" fontId="7" fillId="0" borderId="0" xfId="0" applyFont="1"/>
    <xf numFmtId="10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5" fillId="0" borderId="0" xfId="1" applyFont="1"/>
    <xf numFmtId="0" fontId="13" fillId="0" borderId="0" xfId="1" applyFont="1"/>
    <xf numFmtId="165" fontId="2" fillId="0" borderId="0" xfId="1" applyNumberFormat="1" applyFont="1"/>
    <xf numFmtId="0" fontId="2" fillId="0" borderId="0" xfId="1" applyFont="1" applyAlignment="1">
      <alignment horizontal="left" vertical="center"/>
    </xf>
    <xf numFmtId="165" fontId="10" fillId="0" borderId="1" xfId="0" applyNumberFormat="1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7" fillId="0" borderId="0" xfId="1" applyFont="1"/>
    <xf numFmtId="165" fontId="18" fillId="0" borderId="1" xfId="1" applyNumberFormat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8">
    <cellStyle name="xl105" xfId="3"/>
    <cellStyle name="xl46" xfId="4"/>
    <cellStyle name="xl56" xfId="2"/>
    <cellStyle name="xl96" xfId="5"/>
    <cellStyle name="Обычный" xfId="0" builtinId="0"/>
    <cellStyle name="Обычный 2" xfId="6"/>
    <cellStyle name="Обычный 3" xfId="7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2"/>
  <sheetViews>
    <sheetView tabSelected="1" topLeftCell="A49" workbookViewId="0">
      <selection activeCell="I55" sqref="I55"/>
    </sheetView>
  </sheetViews>
  <sheetFormatPr defaultRowHeight="15" x14ac:dyDescent="0.25"/>
  <cols>
    <col min="2" max="2" width="46.28515625" customWidth="1"/>
    <col min="3" max="4" width="24.28515625" customWidth="1"/>
    <col min="5" max="5" width="16.140625" bestFit="1" customWidth="1"/>
  </cols>
  <sheetData>
    <row r="1" spans="1:5" ht="51" customHeight="1" x14ac:dyDescent="0.25">
      <c r="B1" s="35" t="s">
        <v>39</v>
      </c>
      <c r="C1" s="35"/>
      <c r="D1" s="35"/>
      <c r="E1" s="35"/>
    </row>
    <row r="2" spans="1:5" ht="20.25" x14ac:dyDescent="0.25">
      <c r="B2" s="1"/>
      <c r="C2" s="1"/>
      <c r="D2" s="1"/>
      <c r="E2" s="21" t="s">
        <v>1</v>
      </c>
    </row>
    <row r="3" spans="1:5" s="18" customFormat="1" ht="46.5" customHeight="1" x14ac:dyDescent="0.25">
      <c r="A3" s="8" t="s">
        <v>24</v>
      </c>
      <c r="B3" s="8" t="s">
        <v>20</v>
      </c>
      <c r="C3" s="5" t="s">
        <v>30</v>
      </c>
      <c r="D3" s="5" t="s">
        <v>26</v>
      </c>
      <c r="E3" s="6" t="s">
        <v>25</v>
      </c>
    </row>
    <row r="4" spans="1:5" s="18" customFormat="1" ht="15.75" x14ac:dyDescent="0.25">
      <c r="A4" s="36" t="s">
        <v>33</v>
      </c>
      <c r="B4" s="37"/>
      <c r="C4" s="37"/>
      <c r="D4" s="37"/>
      <c r="E4" s="38"/>
    </row>
    <row r="5" spans="1:5" ht="15.75" x14ac:dyDescent="0.25">
      <c r="A5" s="7">
        <v>1</v>
      </c>
      <c r="B5" s="8" t="s">
        <v>11</v>
      </c>
      <c r="C5" s="9">
        <f>C6+C10</f>
        <v>1848943.5</v>
      </c>
      <c r="D5" s="9">
        <f>D6+D10</f>
        <v>2224190.2000000002</v>
      </c>
      <c r="E5" s="9">
        <f>D5-C5</f>
        <v>375246.70000000019</v>
      </c>
    </row>
    <row r="6" spans="1:5" ht="15.75" x14ac:dyDescent="0.25">
      <c r="A6" s="10" t="s">
        <v>13</v>
      </c>
      <c r="B6" s="11" t="s">
        <v>12</v>
      </c>
      <c r="C6" s="15">
        <f>SUM(C7:C8)</f>
        <v>284678</v>
      </c>
      <c r="D6" s="15">
        <f>SUM(D7:D8)</f>
        <v>284678</v>
      </c>
      <c r="E6" s="15">
        <f t="shared" ref="E6:E21" si="0">D6-C6</f>
        <v>0</v>
      </c>
    </row>
    <row r="7" spans="1:5" ht="15.75" x14ac:dyDescent="0.25">
      <c r="A7" s="10" t="s">
        <v>17</v>
      </c>
      <c r="B7" s="13" t="s">
        <v>4</v>
      </c>
      <c r="C7" s="31">
        <v>244188</v>
      </c>
      <c r="D7" s="31">
        <v>244188</v>
      </c>
      <c r="E7" s="12">
        <f t="shared" si="0"/>
        <v>0</v>
      </c>
    </row>
    <row r="8" spans="1:5" ht="15.75" x14ac:dyDescent="0.25">
      <c r="A8" s="10" t="s">
        <v>18</v>
      </c>
      <c r="B8" s="13" t="s">
        <v>5</v>
      </c>
      <c r="C8" s="31">
        <v>40490</v>
      </c>
      <c r="D8" s="31">
        <v>40490</v>
      </c>
      <c r="E8" s="12">
        <f t="shared" si="0"/>
        <v>0</v>
      </c>
    </row>
    <row r="9" spans="1:5" ht="15.75" x14ac:dyDescent="0.25">
      <c r="A9" s="10"/>
      <c r="B9" s="13" t="s">
        <v>19</v>
      </c>
      <c r="C9" s="32">
        <v>133290.70000000001</v>
      </c>
      <c r="D9" s="32">
        <v>133290.70000000001</v>
      </c>
      <c r="E9" s="12">
        <f t="shared" si="0"/>
        <v>0</v>
      </c>
    </row>
    <row r="10" spans="1:5" ht="15.75" x14ac:dyDescent="0.25">
      <c r="A10" s="10" t="s">
        <v>14</v>
      </c>
      <c r="B10" s="11" t="s">
        <v>32</v>
      </c>
      <c r="C10" s="12">
        <f>C11+C19</f>
        <v>1564265.5</v>
      </c>
      <c r="D10" s="12">
        <f>D11+D19</f>
        <v>1939512.2</v>
      </c>
      <c r="E10" s="12">
        <f t="shared" si="0"/>
        <v>375246.69999999995</v>
      </c>
    </row>
    <row r="11" spans="1:5" ht="31.5" x14ac:dyDescent="0.25">
      <c r="A11" s="10" t="s">
        <v>15</v>
      </c>
      <c r="B11" s="14" t="s">
        <v>10</v>
      </c>
      <c r="C11" s="15">
        <f>C12+C16+C17+C18</f>
        <v>1554265.5</v>
      </c>
      <c r="D11" s="15">
        <f>D12+D16+D17+D18</f>
        <v>1917512.2</v>
      </c>
      <c r="E11" s="15">
        <f t="shared" si="0"/>
        <v>363246.69999999995</v>
      </c>
    </row>
    <row r="12" spans="1:5" ht="15.75" x14ac:dyDescent="0.25">
      <c r="A12" s="10" t="s">
        <v>21</v>
      </c>
      <c r="B12" s="13" t="s">
        <v>2</v>
      </c>
      <c r="C12" s="12">
        <f>SUM(C13:C15)</f>
        <v>375012</v>
      </c>
      <c r="D12" s="12">
        <f>SUM(D13:D15)</f>
        <v>375012</v>
      </c>
      <c r="E12" s="12">
        <f t="shared" si="0"/>
        <v>0</v>
      </c>
    </row>
    <row r="13" spans="1:5" ht="15.75" x14ac:dyDescent="0.25">
      <c r="A13" s="10"/>
      <c r="B13" s="34" t="s">
        <v>41</v>
      </c>
      <c r="C13" s="33">
        <v>375012</v>
      </c>
      <c r="D13" s="33">
        <v>375012</v>
      </c>
      <c r="E13" s="12">
        <f t="shared" si="0"/>
        <v>0</v>
      </c>
    </row>
    <row r="14" spans="1:5" ht="15.75" x14ac:dyDescent="0.25">
      <c r="A14" s="10"/>
      <c r="B14" s="34" t="s">
        <v>42</v>
      </c>
      <c r="C14" s="33">
        <v>0</v>
      </c>
      <c r="D14" s="12">
        <v>0</v>
      </c>
      <c r="E14" s="12">
        <f t="shared" si="0"/>
        <v>0</v>
      </c>
    </row>
    <row r="15" spans="1:5" ht="15.75" x14ac:dyDescent="0.25">
      <c r="A15" s="10"/>
      <c r="B15" s="34" t="s">
        <v>43</v>
      </c>
      <c r="C15" s="33">
        <v>0</v>
      </c>
      <c r="D15" s="12">
        <v>0</v>
      </c>
      <c r="E15" s="12">
        <f t="shared" si="0"/>
        <v>0</v>
      </c>
    </row>
    <row r="16" spans="1:5" ht="15.75" x14ac:dyDescent="0.25">
      <c r="A16" s="10" t="s">
        <v>22</v>
      </c>
      <c r="B16" s="13" t="s">
        <v>9</v>
      </c>
      <c r="C16" s="33">
        <v>371275.9</v>
      </c>
      <c r="D16" s="33">
        <v>730868.6</v>
      </c>
      <c r="E16" s="12">
        <f t="shared" si="0"/>
        <v>359592.69999999995</v>
      </c>
    </row>
    <row r="17" spans="1:5" ht="15.75" x14ac:dyDescent="0.25">
      <c r="A17" s="10" t="s">
        <v>23</v>
      </c>
      <c r="B17" s="13" t="s">
        <v>3</v>
      </c>
      <c r="C17" s="33">
        <v>790408.4</v>
      </c>
      <c r="D17" s="33">
        <v>794062.4</v>
      </c>
      <c r="E17" s="12">
        <f t="shared" si="0"/>
        <v>3654</v>
      </c>
    </row>
    <row r="18" spans="1:5" ht="15.75" x14ac:dyDescent="0.25">
      <c r="A18" s="10" t="s">
        <v>29</v>
      </c>
      <c r="B18" s="13" t="s">
        <v>31</v>
      </c>
      <c r="C18" s="33">
        <v>17569.2</v>
      </c>
      <c r="D18" s="33">
        <v>17569.2</v>
      </c>
      <c r="E18" s="12">
        <f t="shared" si="0"/>
        <v>0</v>
      </c>
    </row>
    <row r="19" spans="1:5" ht="15.75" x14ac:dyDescent="0.25">
      <c r="A19" s="10" t="s">
        <v>16</v>
      </c>
      <c r="B19" s="16" t="s">
        <v>8</v>
      </c>
      <c r="C19" s="15">
        <v>10000</v>
      </c>
      <c r="D19" s="15">
        <v>22000</v>
      </c>
      <c r="E19" s="15">
        <f t="shared" si="0"/>
        <v>12000</v>
      </c>
    </row>
    <row r="20" spans="1:5" ht="15.75" x14ac:dyDescent="0.25">
      <c r="A20" s="7">
        <v>2</v>
      </c>
      <c r="B20" s="8" t="s">
        <v>7</v>
      </c>
      <c r="C20" s="30">
        <v>1856443.5</v>
      </c>
      <c r="D20" s="30">
        <f>1856443.5+375246.7</f>
        <v>2231690.2000000002</v>
      </c>
      <c r="E20" s="9">
        <f t="shared" si="0"/>
        <v>375246.70000000019</v>
      </c>
    </row>
    <row r="21" spans="1:5" ht="15.75" x14ac:dyDescent="0.25">
      <c r="A21" s="7">
        <v>3</v>
      </c>
      <c r="B21" s="8" t="s">
        <v>0</v>
      </c>
      <c r="C21" s="9">
        <f>C5-C20</f>
        <v>-7500</v>
      </c>
      <c r="D21" s="9">
        <f>D5-D20</f>
        <v>-7500</v>
      </c>
      <c r="E21" s="9">
        <f t="shared" si="0"/>
        <v>0</v>
      </c>
    </row>
    <row r="22" spans="1:5" ht="34.5" customHeight="1" x14ac:dyDescent="0.25">
      <c r="A22" s="17"/>
      <c r="B22" s="11" t="s">
        <v>6</v>
      </c>
      <c r="C22" s="19">
        <f>C21/(C6-C9)*-1</f>
        <v>4.9541804365359585E-2</v>
      </c>
      <c r="D22" s="19">
        <f>D21/(D6-D9)*-1</f>
        <v>4.9541804365359585E-2</v>
      </c>
      <c r="E22" s="19">
        <f>D22-C22</f>
        <v>0</v>
      </c>
    </row>
    <row r="23" spans="1:5" ht="15.75" x14ac:dyDescent="0.25">
      <c r="A23" s="36" t="s">
        <v>38</v>
      </c>
      <c r="B23" s="37"/>
      <c r="C23" s="37"/>
      <c r="D23" s="37"/>
      <c r="E23" s="38"/>
    </row>
    <row r="24" spans="1:5" ht="15.75" x14ac:dyDescent="0.25">
      <c r="A24" s="7">
        <v>1</v>
      </c>
      <c r="B24" s="8" t="s">
        <v>11</v>
      </c>
      <c r="C24" s="9">
        <f>C25+C29</f>
        <v>1975149.4</v>
      </c>
      <c r="D24" s="9">
        <f>D25+D29</f>
        <v>1568676</v>
      </c>
      <c r="E24" s="9">
        <f>D24-C24</f>
        <v>-406473.39999999991</v>
      </c>
    </row>
    <row r="25" spans="1:5" ht="20.25" customHeight="1" x14ac:dyDescent="0.25">
      <c r="A25" s="10" t="s">
        <v>13</v>
      </c>
      <c r="B25" s="11" t="s">
        <v>12</v>
      </c>
      <c r="C25" s="15">
        <f t="shared" ref="C25" si="1">SUM(C26:C27)</f>
        <v>304965</v>
      </c>
      <c r="D25" s="15">
        <f t="shared" ref="D25" si="2">SUM(D26:D27)</f>
        <v>304965</v>
      </c>
      <c r="E25" s="15">
        <f t="shared" ref="E25:E42" si="3">D25-C25</f>
        <v>0</v>
      </c>
    </row>
    <row r="26" spans="1:5" ht="15.75" x14ac:dyDescent="0.25">
      <c r="A26" s="10" t="s">
        <v>17</v>
      </c>
      <c r="B26" s="13" t="s">
        <v>4</v>
      </c>
      <c r="C26" s="31">
        <v>262536</v>
      </c>
      <c r="D26" s="31">
        <v>262536</v>
      </c>
      <c r="E26" s="12">
        <f t="shared" si="3"/>
        <v>0</v>
      </c>
    </row>
    <row r="27" spans="1:5" ht="15.75" x14ac:dyDescent="0.25">
      <c r="A27" s="10" t="s">
        <v>18</v>
      </c>
      <c r="B27" s="13" t="s">
        <v>5</v>
      </c>
      <c r="C27" s="31">
        <v>42429</v>
      </c>
      <c r="D27" s="31">
        <v>42429</v>
      </c>
      <c r="E27" s="12">
        <f t="shared" si="3"/>
        <v>0</v>
      </c>
    </row>
    <row r="28" spans="1:5" ht="15.75" x14ac:dyDescent="0.25">
      <c r="A28" s="10"/>
      <c r="B28" s="13" t="s">
        <v>19</v>
      </c>
      <c r="C28" s="32">
        <v>145011.29999999999</v>
      </c>
      <c r="D28" s="32">
        <v>145011.29999999999</v>
      </c>
      <c r="E28" s="15">
        <f t="shared" si="3"/>
        <v>0</v>
      </c>
    </row>
    <row r="29" spans="1:5" ht="15.75" x14ac:dyDescent="0.25">
      <c r="A29" s="10" t="s">
        <v>14</v>
      </c>
      <c r="B29" s="11" t="s">
        <v>32</v>
      </c>
      <c r="C29" s="12">
        <f>C30+C38</f>
        <v>1670184.4</v>
      </c>
      <c r="D29" s="12">
        <f>D30+D38</f>
        <v>1263711</v>
      </c>
      <c r="E29" s="12">
        <f t="shared" si="3"/>
        <v>-406473.39999999991</v>
      </c>
    </row>
    <row r="30" spans="1:5" ht="31.5" x14ac:dyDescent="0.25">
      <c r="A30" s="10" t="s">
        <v>15</v>
      </c>
      <c r="B30" s="14" t="s">
        <v>10</v>
      </c>
      <c r="C30" s="15">
        <f>C31+C35+C36+C37</f>
        <v>1660184.4</v>
      </c>
      <c r="D30" s="15">
        <f>D31+D35+D36+D37</f>
        <v>1253711</v>
      </c>
      <c r="E30" s="15">
        <f t="shared" ref="E30" si="4">SUM(E31:E37)</f>
        <v>-406473.39999999997</v>
      </c>
    </row>
    <row r="31" spans="1:5" ht="15.75" x14ac:dyDescent="0.25">
      <c r="A31" s="10" t="s">
        <v>21</v>
      </c>
      <c r="B31" s="13" t="s">
        <v>2</v>
      </c>
      <c r="C31" s="33">
        <v>289636</v>
      </c>
      <c r="D31" s="26">
        <v>289636</v>
      </c>
      <c r="E31" s="12">
        <f t="shared" si="3"/>
        <v>0</v>
      </c>
    </row>
    <row r="32" spans="1:5" ht="15.75" x14ac:dyDescent="0.25">
      <c r="A32" s="10"/>
      <c r="B32" s="13"/>
      <c r="C32" s="33">
        <v>289636</v>
      </c>
      <c r="D32" s="26">
        <v>289636</v>
      </c>
      <c r="E32" s="12">
        <f t="shared" si="3"/>
        <v>0</v>
      </c>
    </row>
    <row r="33" spans="1:5" ht="15.75" x14ac:dyDescent="0.25">
      <c r="A33" s="10"/>
      <c r="B33" s="13"/>
      <c r="C33" s="33">
        <v>0</v>
      </c>
      <c r="D33" s="26">
        <v>0</v>
      </c>
      <c r="E33" s="12">
        <f t="shared" si="3"/>
        <v>0</v>
      </c>
    </row>
    <row r="34" spans="1:5" ht="15.75" x14ac:dyDescent="0.25">
      <c r="A34" s="10"/>
      <c r="B34" s="13"/>
      <c r="C34" s="33">
        <v>0</v>
      </c>
      <c r="D34" s="26">
        <v>0</v>
      </c>
      <c r="E34" s="12">
        <f t="shared" si="3"/>
        <v>0</v>
      </c>
    </row>
    <row r="35" spans="1:5" ht="15.75" x14ac:dyDescent="0.25">
      <c r="A35" s="10" t="s">
        <v>22</v>
      </c>
      <c r="B35" s="13" t="s">
        <v>9</v>
      </c>
      <c r="C35" s="33">
        <v>552867</v>
      </c>
      <c r="D35" s="26">
        <v>143679.29999999999</v>
      </c>
      <c r="E35" s="12">
        <f t="shared" si="3"/>
        <v>-409187.7</v>
      </c>
    </row>
    <row r="36" spans="1:5" ht="15.75" x14ac:dyDescent="0.25">
      <c r="A36" s="10" t="s">
        <v>23</v>
      </c>
      <c r="B36" s="13" t="s">
        <v>3</v>
      </c>
      <c r="C36" s="33">
        <v>800112.2</v>
      </c>
      <c r="D36" s="26">
        <v>802826.5</v>
      </c>
      <c r="E36" s="12">
        <f t="shared" si="3"/>
        <v>2714.3000000000466</v>
      </c>
    </row>
    <row r="37" spans="1:5" ht="15.75" x14ac:dyDescent="0.25">
      <c r="A37" s="10" t="s">
        <v>29</v>
      </c>
      <c r="B37" s="13" t="s">
        <v>31</v>
      </c>
      <c r="C37" s="33">
        <v>17569.2</v>
      </c>
      <c r="D37" s="12">
        <v>17569.2</v>
      </c>
      <c r="E37" s="12">
        <f t="shared" si="3"/>
        <v>0</v>
      </c>
    </row>
    <row r="38" spans="1:5" ht="15.75" x14ac:dyDescent="0.25">
      <c r="A38" s="10" t="s">
        <v>16</v>
      </c>
      <c r="B38" s="16" t="s">
        <v>8</v>
      </c>
      <c r="C38" s="15">
        <v>10000</v>
      </c>
      <c r="D38" s="27">
        <v>10000</v>
      </c>
      <c r="E38" s="15">
        <f t="shared" si="3"/>
        <v>0</v>
      </c>
    </row>
    <row r="39" spans="1:5" ht="15.75" x14ac:dyDescent="0.25">
      <c r="A39" s="7">
        <v>2</v>
      </c>
      <c r="B39" s="8" t="s">
        <v>7</v>
      </c>
      <c r="C39" s="30">
        <v>1983049.4</v>
      </c>
      <c r="D39" s="30">
        <f>1983049.4-406423.4</f>
        <v>1576626</v>
      </c>
      <c r="E39" s="9">
        <f t="shared" si="3"/>
        <v>-406423.39999999991</v>
      </c>
    </row>
    <row r="40" spans="1:5" ht="15.75" x14ac:dyDescent="0.25">
      <c r="A40" s="7">
        <v>3</v>
      </c>
      <c r="B40" s="8" t="s">
        <v>0</v>
      </c>
      <c r="C40" s="9">
        <f>C24-C39</f>
        <v>-7900</v>
      </c>
      <c r="D40" s="9">
        <f>D24-D39</f>
        <v>-7950</v>
      </c>
      <c r="E40" s="9">
        <f t="shared" si="3"/>
        <v>-50</v>
      </c>
    </row>
    <row r="41" spans="1:5" ht="36" customHeight="1" x14ac:dyDescent="0.25">
      <c r="A41" s="17"/>
      <c r="B41" s="11" t="s">
        <v>6</v>
      </c>
      <c r="C41" s="19">
        <f>C40/(C25-C28)*-1</f>
        <v>4.9389292026380129E-2</v>
      </c>
      <c r="D41" s="19">
        <f>D40/(D25-D28)*-1</f>
        <v>4.9701882482243297E-2</v>
      </c>
      <c r="E41" s="19">
        <f>D41-C41</f>
        <v>3.1259045586316814E-4</v>
      </c>
    </row>
    <row r="42" spans="1:5" ht="15.75" x14ac:dyDescent="0.25">
      <c r="A42" s="7">
        <v>4</v>
      </c>
      <c r="B42" s="20" t="s">
        <v>27</v>
      </c>
      <c r="C42" s="9">
        <v>15550</v>
      </c>
      <c r="D42" s="9">
        <v>15550</v>
      </c>
      <c r="E42" s="9">
        <f t="shared" si="3"/>
        <v>0</v>
      </c>
    </row>
    <row r="43" spans="1:5" ht="47.25" x14ac:dyDescent="0.25">
      <c r="A43" s="17"/>
      <c r="B43" s="11" t="s">
        <v>28</v>
      </c>
      <c r="C43" s="19">
        <f>C42/(C39-C35-C36-C37)</f>
        <v>2.5387713652712404E-2</v>
      </c>
      <c r="D43" s="19">
        <f>D42/(D39-D35-D36-D37)</f>
        <v>2.5385641358841957E-2</v>
      </c>
      <c r="E43" s="19">
        <f>D43-C43</f>
        <v>-2.0722938704476057E-6</v>
      </c>
    </row>
    <row r="44" spans="1:5" ht="15.75" x14ac:dyDescent="0.25">
      <c r="A44" s="36" t="s">
        <v>40</v>
      </c>
      <c r="B44" s="37"/>
      <c r="C44" s="37"/>
      <c r="D44" s="37"/>
      <c r="E44" s="38"/>
    </row>
    <row r="45" spans="1:5" ht="15.75" x14ac:dyDescent="0.25">
      <c r="A45" s="7">
        <v>1</v>
      </c>
      <c r="B45" s="8" t="s">
        <v>11</v>
      </c>
      <c r="C45" s="9">
        <f>C46+C50</f>
        <v>1674858.0999999999</v>
      </c>
      <c r="D45" s="9">
        <f>D46+D50</f>
        <v>1677441.8</v>
      </c>
      <c r="E45" s="9">
        <f>D45-C45</f>
        <v>2583.7000000001863</v>
      </c>
    </row>
    <row r="46" spans="1:5" ht="15.75" x14ac:dyDescent="0.25">
      <c r="A46" s="10" t="s">
        <v>13</v>
      </c>
      <c r="B46" s="11" t="s">
        <v>12</v>
      </c>
      <c r="C46" s="15">
        <f>SUM(C47:C48)</f>
        <v>323978</v>
      </c>
      <c r="D46" s="15">
        <f t="shared" ref="D46" si="5">SUM(D47:D48)</f>
        <v>323978</v>
      </c>
      <c r="E46" s="15">
        <f t="shared" ref="E46:E61" si="6">D46-C46</f>
        <v>0</v>
      </c>
    </row>
    <row r="47" spans="1:5" ht="15.75" x14ac:dyDescent="0.25">
      <c r="A47" s="10" t="s">
        <v>17</v>
      </c>
      <c r="B47" s="13" t="s">
        <v>4</v>
      </c>
      <c r="C47" s="31">
        <v>281883</v>
      </c>
      <c r="D47" s="31">
        <v>281883</v>
      </c>
      <c r="E47" s="12">
        <f t="shared" si="6"/>
        <v>0</v>
      </c>
    </row>
    <row r="48" spans="1:5" ht="15.75" x14ac:dyDescent="0.25">
      <c r="A48" s="10" t="s">
        <v>18</v>
      </c>
      <c r="B48" s="13" t="s">
        <v>5</v>
      </c>
      <c r="C48" s="31">
        <v>42095</v>
      </c>
      <c r="D48" s="31">
        <v>42095</v>
      </c>
      <c r="E48" s="12">
        <f t="shared" si="6"/>
        <v>0</v>
      </c>
    </row>
    <row r="49" spans="1:5" ht="15.75" x14ac:dyDescent="0.25">
      <c r="A49" s="10"/>
      <c r="B49" s="13" t="s">
        <v>19</v>
      </c>
      <c r="C49" s="32">
        <v>157237.70000000001</v>
      </c>
      <c r="D49" s="32">
        <v>157237.70000000001</v>
      </c>
      <c r="E49" s="12">
        <f t="shared" si="6"/>
        <v>0</v>
      </c>
    </row>
    <row r="50" spans="1:5" ht="15.75" x14ac:dyDescent="0.25">
      <c r="A50" s="10" t="s">
        <v>14</v>
      </c>
      <c r="B50" s="11" t="s">
        <v>32</v>
      </c>
      <c r="C50" s="12">
        <f>C51+C59</f>
        <v>1350880.0999999999</v>
      </c>
      <c r="D50" s="12">
        <f>D51+D59</f>
        <v>1353463.8</v>
      </c>
      <c r="E50" s="12">
        <f t="shared" si="6"/>
        <v>2583.7000000001863</v>
      </c>
    </row>
    <row r="51" spans="1:5" ht="31.5" x14ac:dyDescent="0.25">
      <c r="A51" s="10" t="s">
        <v>15</v>
      </c>
      <c r="B51" s="14" t="s">
        <v>10</v>
      </c>
      <c r="C51" s="15">
        <f>C52+C56+C57+C58</f>
        <v>1340880.0999999999</v>
      </c>
      <c r="D51" s="15">
        <f>D52+D56+D57+D58</f>
        <v>1343463.8</v>
      </c>
      <c r="E51" s="15">
        <f t="shared" ref="E51" si="7">SUM(E52:E58)</f>
        <v>2583.7000000000116</v>
      </c>
    </row>
    <row r="52" spans="1:5" ht="15.75" x14ac:dyDescent="0.25">
      <c r="A52" s="10" t="s">
        <v>21</v>
      </c>
      <c r="B52" s="13" t="s">
        <v>2</v>
      </c>
      <c r="C52" s="12">
        <f>SUM(C53:C55)</f>
        <v>267309</v>
      </c>
      <c r="D52" s="12">
        <f>SUM(D53:D55)</f>
        <v>267309</v>
      </c>
      <c r="E52" s="12">
        <f t="shared" si="6"/>
        <v>0</v>
      </c>
    </row>
    <row r="53" spans="1:5" ht="15.75" x14ac:dyDescent="0.25">
      <c r="A53" s="10"/>
      <c r="B53" s="13"/>
      <c r="C53" s="33">
        <v>267309</v>
      </c>
      <c r="D53" s="33">
        <v>267309</v>
      </c>
      <c r="E53" s="12">
        <f t="shared" si="6"/>
        <v>0</v>
      </c>
    </row>
    <row r="54" spans="1:5" ht="15.75" x14ac:dyDescent="0.25">
      <c r="A54" s="10"/>
      <c r="B54" s="13"/>
      <c r="C54" s="33">
        <v>0</v>
      </c>
      <c r="D54" s="33">
        <v>0</v>
      </c>
      <c r="E54" s="12">
        <f t="shared" si="6"/>
        <v>0</v>
      </c>
    </row>
    <row r="55" spans="1:5" ht="15.75" x14ac:dyDescent="0.25">
      <c r="A55" s="10"/>
      <c r="B55" s="13"/>
      <c r="C55" s="33">
        <v>0</v>
      </c>
      <c r="D55" s="33">
        <v>0</v>
      </c>
      <c r="E55" s="12">
        <f t="shared" si="6"/>
        <v>0</v>
      </c>
    </row>
    <row r="56" spans="1:5" ht="15.75" x14ac:dyDescent="0.25">
      <c r="A56" s="10" t="s">
        <v>22</v>
      </c>
      <c r="B56" s="13" t="s">
        <v>9</v>
      </c>
      <c r="C56" s="33">
        <v>250077.3</v>
      </c>
      <c r="D56" s="33">
        <v>249746.5</v>
      </c>
      <c r="E56" s="12">
        <f t="shared" si="6"/>
        <v>-330.79999999998836</v>
      </c>
    </row>
    <row r="57" spans="1:5" ht="15.75" x14ac:dyDescent="0.25">
      <c r="A57" s="10" t="s">
        <v>23</v>
      </c>
      <c r="B57" s="13" t="s">
        <v>3</v>
      </c>
      <c r="C57" s="33">
        <v>805924.6</v>
      </c>
      <c r="D57" s="33">
        <v>808839.1</v>
      </c>
      <c r="E57" s="12">
        <f t="shared" si="6"/>
        <v>2914.5</v>
      </c>
    </row>
    <row r="58" spans="1:5" ht="15.75" x14ac:dyDescent="0.25">
      <c r="A58" s="10" t="s">
        <v>29</v>
      </c>
      <c r="B58" s="13" t="s">
        <v>31</v>
      </c>
      <c r="C58" s="33">
        <v>17569.2</v>
      </c>
      <c r="D58" s="33">
        <v>17569.2</v>
      </c>
      <c r="E58" s="12">
        <f t="shared" si="6"/>
        <v>0</v>
      </c>
    </row>
    <row r="59" spans="1:5" ht="15.75" x14ac:dyDescent="0.25">
      <c r="A59" s="10" t="s">
        <v>16</v>
      </c>
      <c r="B59" s="16" t="s">
        <v>8</v>
      </c>
      <c r="C59" s="15">
        <v>10000</v>
      </c>
      <c r="D59" s="15">
        <v>10000</v>
      </c>
      <c r="E59" s="15">
        <f t="shared" si="6"/>
        <v>0</v>
      </c>
    </row>
    <row r="60" spans="1:5" ht="15.75" x14ac:dyDescent="0.25">
      <c r="A60" s="7">
        <v>2</v>
      </c>
      <c r="B60" s="8" t="s">
        <v>7</v>
      </c>
      <c r="C60" s="30">
        <v>1683158.1</v>
      </c>
      <c r="D60" s="30">
        <f>1683158.1+2583.5+0.2</f>
        <v>1685741.8</v>
      </c>
      <c r="E60" s="9">
        <f t="shared" si="6"/>
        <v>2583.6999999999534</v>
      </c>
    </row>
    <row r="61" spans="1:5" ht="15.75" x14ac:dyDescent="0.25">
      <c r="A61" s="7">
        <v>3</v>
      </c>
      <c r="B61" s="8" t="s">
        <v>0</v>
      </c>
      <c r="C61" s="9">
        <f>C45-C60</f>
        <v>-8300.0000000002328</v>
      </c>
      <c r="D61" s="9">
        <f>D45-D60</f>
        <v>-8300</v>
      </c>
      <c r="E61" s="9">
        <f t="shared" si="6"/>
        <v>2.3283064365386963E-10</v>
      </c>
    </row>
    <row r="62" spans="1:5" ht="34.5" customHeight="1" x14ac:dyDescent="0.25">
      <c r="A62" s="17"/>
      <c r="B62" s="11" t="s">
        <v>6</v>
      </c>
      <c r="C62" s="19">
        <f>C61/(C46-C49)*-1</f>
        <v>4.9778008076033407E-2</v>
      </c>
      <c r="D62" s="19">
        <f>D61/(D46-D49)*-1</f>
        <v>4.9778008076032013E-2</v>
      </c>
      <c r="E62" s="19">
        <f>D62-C62</f>
        <v>-1.3947176746853529E-15</v>
      </c>
    </row>
    <row r="63" spans="1:5" ht="15.75" x14ac:dyDescent="0.25">
      <c r="A63" s="7">
        <v>4</v>
      </c>
      <c r="B63" s="20" t="s">
        <v>27</v>
      </c>
      <c r="C63" s="9">
        <v>30750</v>
      </c>
      <c r="D63" s="9">
        <v>30750</v>
      </c>
      <c r="E63" s="9">
        <f t="shared" ref="E63" si="8">D63-C63</f>
        <v>0</v>
      </c>
    </row>
    <row r="64" spans="1:5" ht="47.25" x14ac:dyDescent="0.25">
      <c r="A64" s="17"/>
      <c r="B64" s="11" t="s">
        <v>28</v>
      </c>
      <c r="C64" s="19">
        <f>C63/(C60-C56-C57-C58)</f>
        <v>5.0443989127064708E-2</v>
      </c>
      <c r="D64" s="19">
        <f>D63/(D60-D56-D57-D58)</f>
        <v>5.0443989127064708E-2</v>
      </c>
      <c r="E64" s="19">
        <f>D64-C64</f>
        <v>0</v>
      </c>
    </row>
    <row r="66" spans="1:6" ht="18.75" x14ac:dyDescent="0.3">
      <c r="A66" s="28" t="s">
        <v>34</v>
      </c>
      <c r="B66" s="28"/>
      <c r="C66" s="29"/>
      <c r="D66" s="29"/>
      <c r="E66" s="23"/>
      <c r="F66" s="24"/>
    </row>
    <row r="67" spans="1:6" ht="12.75" customHeight="1" x14ac:dyDescent="0.3">
      <c r="A67" s="28" t="s">
        <v>35</v>
      </c>
      <c r="B67" s="28"/>
      <c r="C67" s="29"/>
      <c r="D67" s="29"/>
      <c r="E67" s="23"/>
      <c r="F67" s="24"/>
    </row>
    <row r="68" spans="1:6" ht="18.75" x14ac:dyDescent="0.25">
      <c r="A68" s="28" t="s">
        <v>36</v>
      </c>
      <c r="B68" s="23"/>
      <c r="C68" s="23"/>
      <c r="D68" s="23"/>
      <c r="E68" s="22" t="s">
        <v>37</v>
      </c>
      <c r="F68" s="25"/>
    </row>
    <row r="234" spans="3:5" ht="18.75" x14ac:dyDescent="0.25">
      <c r="E234" s="2"/>
    </row>
    <row r="238" spans="3:5" x14ac:dyDescent="0.25">
      <c r="C238" s="3"/>
      <c r="D238" s="3"/>
      <c r="E238" s="3"/>
    </row>
    <row r="242" spans="4:5" x14ac:dyDescent="0.25">
      <c r="D242" s="4"/>
      <c r="E242" s="4"/>
    </row>
  </sheetData>
  <mergeCells count="4">
    <mergeCell ref="B1:E1"/>
    <mergeCell ref="A4:E4"/>
    <mergeCell ref="A23:E23"/>
    <mergeCell ref="A44:E44"/>
  </mergeCells>
  <pageMargins left="1.1811023622047245" right="0.39370078740157483" top="0.39370078740157483" bottom="0.3937007874015748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ASFR</dc:creator>
  <cp:lastModifiedBy>Нач отдела доходов</cp:lastModifiedBy>
  <cp:lastPrinted>2023-12-20T10:06:43Z</cp:lastPrinted>
  <dcterms:created xsi:type="dcterms:W3CDTF">2018-10-30T11:18:19Z</dcterms:created>
  <dcterms:modified xsi:type="dcterms:W3CDTF">2023-12-20T10:07:03Z</dcterms:modified>
</cp:coreProperties>
</file>