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9540" windowHeight="4656" tabRatio="602" firstSheet="6" activeTab="11"/>
  </bookViews>
  <sheets>
    <sheet name="на 01.02.2017" sheetId="1" r:id="rId1"/>
    <sheet name="на 01.03.2017" sheetId="2" r:id="rId2"/>
    <sheet name="на 01.04.2017" sheetId="3" r:id="rId3"/>
    <sheet name="на 01.05.2017" sheetId="4" r:id="rId4"/>
    <sheet name="на 01.06.2017" sheetId="5" r:id="rId5"/>
    <sheet name="на 01.07.2017" sheetId="6" r:id="rId6"/>
    <sheet name="на 01.08.2017" sheetId="7" r:id="rId7"/>
    <sheet name="на 01.09.2017" sheetId="8" r:id="rId8"/>
    <sheet name="на 01.10.2017" sheetId="9" r:id="rId9"/>
    <sheet name="на 01.11.2017" sheetId="10" r:id="rId10"/>
    <sheet name="на 01.12.2017" sheetId="11" r:id="rId11"/>
    <sheet name="на 01.01.2018" sheetId="12" r:id="rId12"/>
  </sheets>
  <definedNames/>
  <calcPr fullCalcOnLoad="1"/>
</workbook>
</file>

<file path=xl/sharedStrings.xml><?xml version="1.0" encoding="utf-8"?>
<sst xmlns="http://schemas.openxmlformats.org/spreadsheetml/2006/main" count="1231" uniqueCount="113">
  <si>
    <t>Налог на доходы физических лиц</t>
  </si>
  <si>
    <t>Наименование показателя</t>
  </si>
  <si>
    <t>НАЛОГИ НА СОВОКУПНЫЙ ДОХОД</t>
  </si>
  <si>
    <t>НАЛОГИ НА ИМУЩЕСТВО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</si>
  <si>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</si>
  <si>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</si>
  <si>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</si>
  <si>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</si>
  <si>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Транспортный налог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</si>
  <si>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</si>
  <si>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</si>
  <si>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</si>
  <si>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</si>
  <si>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</si>
  <si>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</si>
  <si>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НАЛОГИ НА ПРИБЫЛЬ, ДОХОДЫ</t>
  </si>
  <si>
    <t>БЕЗВОЗМЕЗДНЫЕ ПОСТУПЛЕНИЯ</t>
  </si>
  <si>
    <t>% исполнения</t>
  </si>
  <si>
    <t>НАЛОГОВЫЕ И НЕНАЛОГОВЫЕ ДОХОДЫ</t>
  </si>
  <si>
    <t>ГОСУДАРСТВЕННАЯ ПОШЛИНА, СБОРЫ</t>
  </si>
  <si>
    <t>ДОХОДЫ ОТ ПРОДАЖИ  МАТЕРИАЛЬНЫХ И НЕМАТЕРИАЛЬНЫХ АКТИВОВ</t>
  </si>
  <si>
    <t>ШТРАФЫ, 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</si>
  <si>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</si>
  <si>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</si>
  <si>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образваний (межбюджетные субсидии)</t>
  </si>
  <si>
    <t xml:space="preserve">Субвенции бюджетам субъектов Российской Федерации и муниципальных образваний </t>
  </si>
  <si>
    <t>Иные межбюджетные трансферты</t>
  </si>
  <si>
    <t>ИТОГО ДОХОДОВ</t>
  </si>
  <si>
    <t>ИТОГО РАСХОДОВ</t>
  </si>
  <si>
    <t>Результат исполнения бюджета (дефицит"-".профицит "+")</t>
  </si>
  <si>
    <t>ИСТОЧНИКИ ФИНАНСИРОВАНИЯ ДЕФИЦИТА БЮДЖЕТОВ - ВСЕГО</t>
  </si>
  <si>
    <t>Дотации бюджетам субъектов Российской Федерации и муниципальных образваний</t>
  </si>
  <si>
    <t>План</t>
  </si>
  <si>
    <t>Исполнено</t>
  </si>
  <si>
    <t>НАЦИОНАЛЬНАЯ ОБОРОНА</t>
  </si>
  <si>
    <t>КУЛЬТУРА,  КИНЕМАТОГРАФИЯ</t>
  </si>
  <si>
    <t>ФИЗИЧЕСКАЯ КУЛЬТУРА И СПОРТ</t>
  </si>
  <si>
    <t>СРЕДСТВА МАССОВОЙ ИНФОРМАЦИИ</t>
  </si>
  <si>
    <t>ОБСЛУЖИВАНИЕ ГОСУДАРСТВЕННОГО МУНИЦИПАЛЬНОГО ДОЛГА</t>
  </si>
  <si>
    <t>ДОХОДЫ ОТ ИСПОЛЬЗОВАНИЯ ИМУЩЕСТВА НАХОДЯЩЕГОСЯ В ГОСУДАРСТВЕННОЙ И МУНИЦИПАЛЬНОЙ СОБСТВЕННОСТИ</t>
  </si>
  <si>
    <t>Иные дотации</t>
  </si>
  <si>
    <t>МЕЖБЮДЖЕТНЫЕ ТРАНСФЕРТЫ ОБЩЕГО ХАРАКТЕРА</t>
  </si>
  <si>
    <t>,</t>
  </si>
  <si>
    <t>И Н Ф О Р М А Ц И 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</si>
  <si>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</si>
  <si>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</si>
  <si>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</si>
  <si>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</si>
  <si>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</si>
  <si>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</si>
  <si>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</si>
  <si>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</si>
  <si>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</si>
  <si>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</si>
  <si>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</si>
  <si>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</si>
  <si>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</si>
  <si>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</si>
  <si>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</si>
  <si>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</si>
  <si>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</si>
  <si>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</si>
  <si>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</si>
  <si>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</si>
  <si>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</si>
  <si>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</si>
  <si>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</si>
  <si>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</si>
  <si>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св 200</t>
  </si>
  <si>
    <t xml:space="preserve">      (тыс.руб.)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</si>
  <si>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</si>
  <si>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</si>
  <si>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Топливно-энергетический комплекс</t>
  </si>
  <si>
    <t>Источники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</si>
  <si>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</si>
  <si>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</si>
  <si>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</si>
  <si>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</si>
  <si>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</si>
  <si>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</si>
  <si>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</si>
  <si>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</si>
  <si>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муниципальных районов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</si>
  <si>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</si>
  <si>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</si>
  <si>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Получено кредитов от кредитных организаций бюджетами муниципальных районов в валюте Российской Федерации</t>
  </si>
  <si>
    <t>Погашение кредитов, предоставленных кридитами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</si>
  <si>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</si>
  <si>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</si>
  <si>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Изменение остатков средств </t>
  </si>
  <si>
    <t>Уменьшение прочих остатков денежных средств бюджетов</t>
  </si>
  <si>
    <t>об  исполнении  бюджета Крапивинского муниципального района</t>
  </si>
  <si>
    <t xml:space="preserve">на 01.02.2017 года </t>
  </si>
  <si>
    <t>Дополнительное образование детей</t>
  </si>
  <si>
    <t>Утвержденные бюджетные назначения</t>
  </si>
  <si>
    <t xml:space="preserve">на 01.04.2017 года </t>
  </si>
  <si>
    <t xml:space="preserve">на 01.03.2017 года </t>
  </si>
  <si>
    <t xml:space="preserve">на 01.05.2017 года </t>
  </si>
  <si>
    <t xml:space="preserve">на 01.06.2017 года 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</si>
  <si>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</si>
  <si>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</si>
  <si>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</si>
  <si>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</si>
  <si>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 xml:space="preserve">на 01.07.2017 года </t>
  </si>
  <si>
    <t xml:space="preserve">на 01.08.2017 года </t>
  </si>
  <si>
    <t xml:space="preserve">на 01.09.2017 года </t>
  </si>
  <si>
    <t>Благоустройство</t>
  </si>
  <si>
    <t xml:space="preserve">на 01.10.2017 года </t>
  </si>
  <si>
    <t xml:space="preserve">на 01.11.2017 года </t>
  </si>
  <si>
    <t>ЗДРАВООХРАНЕНИЕ</t>
  </si>
  <si>
    <t>Другие вопросы в области зждравоохранения</t>
  </si>
  <si>
    <t xml:space="preserve">на 01.12.2017 года </t>
  </si>
  <si>
    <t xml:space="preserve">на 01.01.2018 года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</si>
</sst>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Times New Roman"/>
      <family val="1"/>
    </font>
    <font>
      <sz val="9"/>
      <name val="Times New Roman CYR"/>
      <family val="0"/>
    </font>
    <font>
      <b/>
      <sz val="9"/>
      <name val="Arial Cyr"/>
      <family val="0"/>
    </font>
    <font>
      <b/>
      <sz val="9"/>
      <name val="Times New Roman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10" xfId="0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173" fontId="2" fillId="0" borderId="12" xfId="0" applyNumberFormat="1" applyFont="1" applyFill="1" applyBorder="1" applyAlignment="1">
      <alignment/>
    </xf>
    <xf numFmtId="173" fontId="2" fillId="0" borderId="13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173" fontId="5" fillId="33" borderId="14" xfId="0" applyNumberFormat="1" applyFont="1" applyFill="1" applyBorder="1" applyAlignment="1">
      <alignment/>
    </xf>
    <xf numFmtId="173" fontId="5" fillId="33" borderId="13" xfId="0" applyNumberFormat="1" applyFont="1" applyFill="1" applyBorder="1" applyAlignment="1">
      <alignment/>
    </xf>
    <xf numFmtId="173" fontId="2" fillId="33" borderId="13" xfId="0" applyNumberFormat="1" applyFont="1" applyFill="1" applyBorder="1" applyAlignment="1">
      <alignment/>
    </xf>
    <xf numFmtId="173" fontId="2" fillId="33" borderId="11" xfId="0" applyNumberFormat="1" applyFont="1" applyFill="1" applyBorder="1" applyAlignment="1">
      <alignment/>
    </xf>
    <xf numFmtId="173" fontId="2" fillId="33" borderId="14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8" fillId="0" borderId="0" xfId="56" applyFont="1">
      <alignment/>
      <protection/>
    </xf>
    <xf numFmtId="0" fontId="7" fillId="0" borderId="0" xfId="58" applyFont="1">
      <alignment/>
      <protection/>
    </xf>
    <xf numFmtId="0" fontId="9" fillId="0" borderId="15" xfId="56" applyFont="1" applyBorder="1" applyAlignment="1">
      <alignment horizontal="justify" vertical="center"/>
      <protection/>
    </xf>
    <xf numFmtId="0" fontId="9" fillId="0" borderId="15" xfId="56" applyFont="1" applyBorder="1" applyAlignment="1">
      <alignment horizontal="justify" vertical="top"/>
      <protection/>
    </xf>
    <xf numFmtId="0" fontId="9" fillId="33" borderId="15" xfId="56" applyFont="1" applyFill="1" applyBorder="1" applyAlignment="1">
      <alignment horizontal="justify" vertical="top"/>
      <protection/>
    </xf>
    <xf numFmtId="0" fontId="9" fillId="0" borderId="16" xfId="56" applyFont="1" applyBorder="1" applyAlignment="1">
      <alignment horizontal="center" vertical="center" wrapText="1"/>
      <protection/>
    </xf>
    <xf numFmtId="49" fontId="10" fillId="0" borderId="17" xfId="56" applyNumberFormat="1" applyFont="1" applyBorder="1" applyAlignment="1">
      <alignment horizontal="center" vertical="top" wrapText="1"/>
      <protection/>
    </xf>
    <xf numFmtId="49" fontId="10" fillId="33" borderId="17" xfId="56" applyNumberFormat="1" applyFont="1" applyFill="1" applyBorder="1" applyAlignment="1">
      <alignment horizontal="center" vertical="top" wrapText="1"/>
      <protection/>
    </xf>
    <xf numFmtId="49" fontId="10" fillId="33" borderId="17" xfId="56" applyNumberFormat="1" applyFont="1" applyFill="1" applyBorder="1" applyAlignment="1">
      <alignment horizontal="right" vertical="top" wrapText="1"/>
      <protection/>
    </xf>
    <xf numFmtId="0" fontId="8" fillId="0" borderId="0" xfId="56" applyFont="1" applyAlignment="1">
      <alignment horizontal="right"/>
      <protection/>
    </xf>
    <xf numFmtId="0" fontId="11" fillId="0" borderId="17" xfId="56" applyFont="1" applyBorder="1" applyAlignment="1">
      <alignment horizontal="center" vertical="center" wrapText="1"/>
      <protection/>
    </xf>
    <xf numFmtId="0" fontId="11" fillId="0" borderId="18" xfId="56" applyFont="1" applyBorder="1" applyAlignment="1">
      <alignment horizontal="center" vertical="center" wrapText="1"/>
      <protection/>
    </xf>
    <xf numFmtId="0" fontId="11" fillId="33" borderId="18" xfId="56" applyFont="1" applyFill="1" applyBorder="1" applyAlignment="1">
      <alignment horizontal="center"/>
      <protection/>
    </xf>
    <xf numFmtId="0" fontId="12" fillId="0" borderId="17" xfId="56" applyFont="1" applyBorder="1" applyAlignment="1">
      <alignment horizontal="center"/>
      <protection/>
    </xf>
    <xf numFmtId="0" fontId="13" fillId="0" borderId="11" xfId="56" applyFont="1" applyFill="1" applyBorder="1" applyAlignment="1">
      <alignment wrapText="1"/>
      <protection/>
    </xf>
    <xf numFmtId="173" fontId="13" fillId="0" borderId="11" xfId="56" applyNumberFormat="1" applyFont="1" applyFill="1" applyBorder="1" applyAlignment="1">
      <alignment/>
      <protection/>
    </xf>
    <xf numFmtId="172" fontId="14" fillId="0" borderId="14" xfId="56" applyNumberFormat="1" applyFont="1" applyBorder="1" applyAlignment="1">
      <alignment horizontal="right"/>
      <protection/>
    </xf>
    <xf numFmtId="0" fontId="13" fillId="0" borderId="11" xfId="56" applyFont="1" applyFill="1" applyBorder="1" applyAlignment="1">
      <alignment vertical="center" wrapText="1"/>
      <protection/>
    </xf>
    <xf numFmtId="173" fontId="13" fillId="0" borderId="11" xfId="56" applyNumberFormat="1" applyFont="1" applyFill="1" applyBorder="1" applyAlignment="1">
      <alignment vertical="top"/>
      <protection/>
    </xf>
    <xf numFmtId="0" fontId="10" fillId="0" borderId="11" xfId="56" applyFont="1" applyFill="1" applyBorder="1" applyAlignment="1">
      <alignment vertical="center" wrapText="1"/>
      <protection/>
    </xf>
    <xf numFmtId="173" fontId="10" fillId="0" borderId="11" xfId="56" applyNumberFormat="1" applyFont="1" applyFill="1" applyBorder="1" applyAlignment="1">
      <alignment/>
      <protection/>
    </xf>
    <xf numFmtId="173" fontId="10" fillId="33" borderId="11" xfId="56" applyNumberFormat="1" applyFont="1" applyFill="1" applyBorder="1" applyAlignment="1">
      <alignment/>
      <protection/>
    </xf>
    <xf numFmtId="172" fontId="8" fillId="0" borderId="14" xfId="56" applyNumberFormat="1" applyFont="1" applyBorder="1" applyAlignment="1">
      <alignment horizontal="right"/>
      <protection/>
    </xf>
    <xf numFmtId="173" fontId="10" fillId="33" borderId="11" xfId="56" applyNumberFormat="1" applyFont="1" applyFill="1" applyBorder="1">
      <alignment/>
      <protection/>
    </xf>
    <xf numFmtId="173" fontId="13" fillId="33" borderId="11" xfId="56" applyNumberFormat="1" applyFont="1" applyFill="1" applyBorder="1">
      <alignment/>
      <protection/>
    </xf>
    <xf numFmtId="173" fontId="13" fillId="33" borderId="11" xfId="56" applyNumberFormat="1" applyFont="1" applyFill="1" applyBorder="1" applyAlignment="1">
      <alignment/>
      <protection/>
    </xf>
    <xf numFmtId="0" fontId="13" fillId="0" borderId="0" xfId="56" applyFont="1" applyFill="1" applyBorder="1" applyAlignment="1">
      <alignment vertical="center" wrapText="1"/>
      <protection/>
    </xf>
    <xf numFmtId="173" fontId="10" fillId="0" borderId="19" xfId="56" applyNumberFormat="1" applyFont="1" applyFill="1" applyBorder="1" applyAlignment="1">
      <alignment/>
      <protection/>
    </xf>
    <xf numFmtId="173" fontId="10" fillId="33" borderId="19" xfId="56" applyNumberFormat="1" applyFont="1" applyFill="1" applyBorder="1" applyAlignment="1">
      <alignment/>
      <protection/>
    </xf>
    <xf numFmtId="0" fontId="13" fillId="0" borderId="20" xfId="56" applyFont="1" applyFill="1" applyBorder="1" applyAlignment="1">
      <alignment vertical="center" wrapText="1"/>
      <protection/>
    </xf>
    <xf numFmtId="173" fontId="16" fillId="0" borderId="20" xfId="56" applyNumberFormat="1" applyFont="1" applyFill="1" applyBorder="1" applyAlignment="1">
      <alignment horizontal="center" vertical="top" wrapText="1"/>
      <protection/>
    </xf>
    <xf numFmtId="173" fontId="16" fillId="33" borderId="20" xfId="56" applyNumberFormat="1" applyFont="1" applyFill="1" applyBorder="1" applyAlignment="1">
      <alignment horizontal="center" vertical="top" wrapText="1"/>
      <protection/>
    </xf>
    <xf numFmtId="0" fontId="6" fillId="0" borderId="11" xfId="0" applyFont="1" applyFill="1" applyBorder="1" applyAlignment="1">
      <alignment vertical="center" wrapText="1"/>
    </xf>
    <xf numFmtId="173" fontId="2" fillId="0" borderId="21" xfId="0" applyNumberFormat="1" applyFont="1" applyFill="1" applyBorder="1" applyAlignment="1">
      <alignment/>
    </xf>
    <xf numFmtId="173" fontId="2" fillId="33" borderId="21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13" fillId="33" borderId="11" xfId="56" applyFont="1" applyFill="1" applyBorder="1" applyAlignment="1">
      <alignment vertical="center" wrapText="1"/>
      <protection/>
    </xf>
    <xf numFmtId="173" fontId="15" fillId="33" borderId="11" xfId="56" applyNumberFormat="1" applyFont="1" applyFill="1" applyBorder="1" applyAlignment="1">
      <alignment/>
      <protection/>
    </xf>
    <xf numFmtId="172" fontId="14" fillId="33" borderId="14" xfId="56" applyNumberFormat="1" applyFont="1" applyFill="1" applyBorder="1" applyAlignment="1">
      <alignment horizontal="right"/>
      <protection/>
    </xf>
    <xf numFmtId="173" fontId="16" fillId="0" borderId="11" xfId="56" applyNumberFormat="1" applyFont="1" applyFill="1" applyBorder="1" applyAlignment="1">
      <alignment horizontal="center" vertical="center" wrapText="1"/>
      <protection/>
    </xf>
    <xf numFmtId="173" fontId="16" fillId="33" borderId="11" xfId="56" applyNumberFormat="1" applyFont="1" applyFill="1" applyBorder="1" applyAlignment="1">
      <alignment horizontal="center" vertical="center" wrapText="1"/>
      <protection/>
    </xf>
    <xf numFmtId="0" fontId="13" fillId="0" borderId="11" xfId="56" applyFont="1" applyFill="1" applyBorder="1" applyAlignment="1">
      <alignment horizontal="center" vertical="center" wrapText="1"/>
      <protection/>
    </xf>
    <xf numFmtId="0" fontId="3" fillId="0" borderId="0" xfId="56" applyFont="1" applyAlignment="1">
      <alignment horizontal="center" vertical="center"/>
      <protection/>
    </xf>
    <xf numFmtId="0" fontId="9" fillId="0" borderId="0" xfId="58" applyFont="1" applyAlignment="1">
      <alignment horizontal="center" vertical="center"/>
      <protection/>
    </xf>
    <xf numFmtId="0" fontId="3" fillId="0" borderId="0" xfId="56" applyFont="1" applyAlignment="1">
      <alignment horizontal="center" vertical="top"/>
      <protection/>
    </xf>
    <xf numFmtId="0" fontId="9" fillId="0" borderId="0" xfId="58" applyFont="1" applyAlignment="1">
      <alignment horizontal="center"/>
      <protection/>
    </xf>
    <xf numFmtId="0" fontId="3" fillId="0" borderId="0" xfId="56" applyFont="1" applyBorder="1" applyAlignment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85">
      <selection activeCell="A91" sqref="A91:A94"/>
    </sheetView>
  </sheetViews>
  <sheetFormatPr defaultColWidth="9.00390625" defaultRowHeight="12.75"/>
  <cols>
    <col min="1" max="1" width="25.625" style="0" customWidth="1"/>
    <col min="2" max="2" width="12.875" style="0" customWidth="1"/>
    <col min="3" max="3" width="14.50390625" style="0" customWidth="1"/>
    <col min="4" max="4" width="16.50390625" style="0" customWidth="1"/>
  </cols>
  <sheetData>
    <row r="1" spans="1:4" ht="15">
      <c r="A1" s="56" t="s">
        <v>43</v>
      </c>
      <c r="B1" s="57"/>
      <c r="C1" s="57"/>
      <c r="D1" s="57"/>
    </row>
    <row r="2" spans="1:4" ht="15">
      <c r="A2" s="58" t="s">
        <v>91</v>
      </c>
      <c r="B2" s="59"/>
      <c r="C2" s="59"/>
      <c r="D2" s="59"/>
    </row>
    <row r="3" spans="1:4" ht="15">
      <c r="A3" s="60" t="s">
        <v>92</v>
      </c>
      <c r="B3" s="59"/>
      <c r="C3" s="59"/>
      <c r="D3" s="59"/>
    </row>
    <row r="4" spans="1:4" ht="14.25" thickBot="1">
      <c r="A4" s="15"/>
      <c r="B4" s="16"/>
      <c r="C4" s="17"/>
      <c r="D4" s="13" t="s">
        <v>69</v>
      </c>
    </row>
    <row r="5" spans="1:4" ht="14.25" thickBot="1">
      <c r="A5" s="18" t="s">
        <v>1</v>
      </c>
      <c r="B5" s="19" t="s">
        <v>32</v>
      </c>
      <c r="C5" s="20" t="s">
        <v>33</v>
      </c>
      <c r="D5" s="21" t="s">
        <v>17</v>
      </c>
    </row>
    <row r="6" spans="1:4" ht="13.5" thickBot="1">
      <c r="A6" s="23">
        <v>1</v>
      </c>
      <c r="B6" s="24">
        <v>2</v>
      </c>
      <c r="C6" s="25">
        <v>3</v>
      </c>
      <c r="D6" s="26">
        <v>4</v>
      </c>
    </row>
    <row r="7" spans="1:4" ht="27.75" customHeight="1">
      <c r="A7" s="27" t="s">
        <v>18</v>
      </c>
      <c r="B7" s="28">
        <f>B8+B10+B11+B13+B14+B15+B17+B18+B19+B20</f>
        <v>99510</v>
      </c>
      <c r="C7" s="28">
        <f>C8+C10+C11+C13+C14+C15+C17+C18+C19+C20</f>
        <v>8027.875999999998</v>
      </c>
      <c r="D7" s="29">
        <f>C7/B7*100</f>
        <v>8.06740629082504</v>
      </c>
    </row>
    <row r="8" spans="1:4" ht="36.75" customHeight="1">
      <c r="A8" s="30" t="s">
        <v>15</v>
      </c>
      <c r="B8" s="31">
        <f>B9</f>
        <v>61790</v>
      </c>
      <c r="C8" s="31">
        <f>C9</f>
        <v>4016.89</v>
      </c>
      <c r="D8" s="29">
        <f aca="true" t="shared" si="0" ref="D8:D68">C8/B8*100</f>
        <v>6.5008739278200345</v>
      </c>
    </row>
    <row r="9" spans="1:4" ht="17.25" customHeight="1">
      <c r="A9" s="32" t="s">
        <v>0</v>
      </c>
      <c r="B9" s="33">
        <v>61790</v>
      </c>
      <c r="C9" s="34">
        <v>4016.89</v>
      </c>
      <c r="D9" s="35">
        <f t="shared" si="0"/>
        <v>6.5008739278200345</v>
      </c>
    </row>
    <row r="10" spans="1:4" ht="27.75" customHeight="1">
      <c r="A10" s="30" t="s">
        <v>2</v>
      </c>
      <c r="B10" s="28">
        <v>8200</v>
      </c>
      <c r="C10" s="37">
        <v>1474</v>
      </c>
      <c r="D10" s="29">
        <f t="shared" si="0"/>
        <v>17.975609756097562</v>
      </c>
    </row>
    <row r="11" spans="1:4" ht="18.75" customHeight="1">
      <c r="A11" s="30" t="s">
        <v>3</v>
      </c>
      <c r="B11" s="28">
        <f>B12</f>
        <v>420</v>
      </c>
      <c r="C11" s="28">
        <f>C12</f>
        <v>41.919</v>
      </c>
      <c r="D11" s="29">
        <f t="shared" si="0"/>
        <v>9.980714285714285</v>
      </c>
    </row>
    <row r="12" spans="1:4" ht="15.75" customHeight="1">
      <c r="A12" s="32" t="s">
        <v>8</v>
      </c>
      <c r="B12" s="33">
        <v>420</v>
      </c>
      <c r="C12" s="36">
        <v>41.919</v>
      </c>
      <c r="D12" s="35">
        <f t="shared" si="0"/>
        <v>9.980714285714285</v>
      </c>
    </row>
    <row r="13" spans="1:4" ht="35.25" customHeight="1">
      <c r="A13" s="30" t="s">
        <v>19</v>
      </c>
      <c r="B13" s="28">
        <v>3260</v>
      </c>
      <c r="C13" s="38">
        <v>133.412</v>
      </c>
      <c r="D13" s="29">
        <f t="shared" si="0"/>
        <v>4.092392638036809</v>
      </c>
    </row>
    <row r="14" spans="1:4" ht="87" customHeight="1">
      <c r="A14" s="30" t="s">
        <v>39</v>
      </c>
      <c r="B14" s="28">
        <v>20855</v>
      </c>
      <c r="C14" s="38">
        <v>1902.575</v>
      </c>
      <c r="D14" s="29">
        <f t="shared" si="0"/>
        <v>9.122872212898587</v>
      </c>
    </row>
    <row r="15" spans="1:4" ht="35.25" customHeight="1">
      <c r="A15" s="30" t="s">
        <v>9</v>
      </c>
      <c r="B15" s="28">
        <f>B16</f>
        <v>270</v>
      </c>
      <c r="C15" s="28">
        <f>C16</f>
        <v>18.509</v>
      </c>
      <c r="D15" s="29">
        <f t="shared" si="0"/>
        <v>6.855185185185185</v>
      </c>
    </row>
    <row r="16" spans="1:4" ht="31.5" customHeight="1">
      <c r="A16" s="32" t="s">
        <v>10</v>
      </c>
      <c r="B16" s="33">
        <v>270</v>
      </c>
      <c r="C16" s="36">
        <v>18.509</v>
      </c>
      <c r="D16" s="35">
        <f t="shared" si="0"/>
        <v>6.855185185185185</v>
      </c>
    </row>
    <row r="17" spans="1:4" ht="54" customHeight="1">
      <c r="A17" s="30" t="s">
        <v>11</v>
      </c>
      <c r="B17" s="28">
        <v>2865</v>
      </c>
      <c r="C17" s="38">
        <v>147.63</v>
      </c>
      <c r="D17" s="29">
        <f t="shared" si="0"/>
        <v>5.152879581151832</v>
      </c>
    </row>
    <row r="18" spans="1:4" ht="48.75" customHeight="1">
      <c r="A18" s="30" t="s">
        <v>20</v>
      </c>
      <c r="B18" s="28">
        <v>900</v>
      </c>
      <c r="C18" s="37">
        <v>234.467</v>
      </c>
      <c r="D18" s="29" t="s">
        <v>68</v>
      </c>
    </row>
    <row r="19" spans="1:4" ht="28.5" customHeight="1">
      <c r="A19" s="30" t="s">
        <v>21</v>
      </c>
      <c r="B19" s="28">
        <v>950</v>
      </c>
      <c r="C19" s="37">
        <v>55.623</v>
      </c>
      <c r="D19" s="29">
        <f t="shared" si="0"/>
        <v>5.855052631578947</v>
      </c>
    </row>
    <row r="20" spans="1:4" ht="25.5" customHeight="1">
      <c r="A20" s="30" t="s">
        <v>4</v>
      </c>
      <c r="B20" s="28">
        <v>0</v>
      </c>
      <c r="C20" s="37">
        <v>2.851</v>
      </c>
      <c r="D20" s="29" t="s">
        <v>68</v>
      </c>
    </row>
    <row r="21" spans="1:4" ht="27.75" customHeight="1">
      <c r="A21" s="30" t="s">
        <v>16</v>
      </c>
      <c r="B21" s="28">
        <f>B22+B27+B28</f>
        <v>747613.8</v>
      </c>
      <c r="C21" s="28">
        <f>C22+C27+C28</f>
        <v>61927.405000000006</v>
      </c>
      <c r="D21" s="29">
        <f t="shared" si="0"/>
        <v>8.283341613009284</v>
      </c>
    </row>
    <row r="22" spans="1:4" ht="68.25" customHeight="1">
      <c r="A22" s="32" t="s">
        <v>22</v>
      </c>
      <c r="B22" s="33">
        <f>B23+B24+B25+B26</f>
        <v>745613.8</v>
      </c>
      <c r="C22" s="33">
        <f>C23+C24+C25+C26</f>
        <v>61933.975000000006</v>
      </c>
      <c r="D22" s="35">
        <f t="shared" si="0"/>
        <v>8.306441618972181</v>
      </c>
    </row>
    <row r="23" spans="1:4" ht="37.5" customHeight="1">
      <c r="A23" s="32" t="s">
        <v>23</v>
      </c>
      <c r="B23" s="33">
        <v>277282</v>
      </c>
      <c r="C23" s="36">
        <v>26520</v>
      </c>
      <c r="D23" s="35">
        <f t="shared" si="0"/>
        <v>9.564270309648661</v>
      </c>
    </row>
    <row r="24" spans="1:4" ht="53.25" customHeight="1">
      <c r="A24" s="32" t="s">
        <v>24</v>
      </c>
      <c r="B24" s="33">
        <v>6454.2</v>
      </c>
      <c r="C24" s="36">
        <v>129.518</v>
      </c>
      <c r="D24" s="35">
        <f t="shared" si="0"/>
        <v>2.006724303554275</v>
      </c>
    </row>
    <row r="25" spans="1:4" ht="43.5" customHeight="1">
      <c r="A25" s="32" t="s">
        <v>25</v>
      </c>
      <c r="B25" s="33">
        <v>461877.6</v>
      </c>
      <c r="C25" s="36">
        <v>35284.457</v>
      </c>
      <c r="D25" s="35">
        <f t="shared" si="0"/>
        <v>7.639352287272646</v>
      </c>
    </row>
    <row r="26" spans="1:4" ht="18" customHeight="1">
      <c r="A26" s="32" t="s">
        <v>26</v>
      </c>
      <c r="B26" s="33">
        <v>0</v>
      </c>
      <c r="C26" s="36">
        <v>0</v>
      </c>
      <c r="D26" s="35" t="e">
        <f t="shared" si="0"/>
        <v>#DIV/0!</v>
      </c>
    </row>
    <row r="27" spans="1:4" ht="30" customHeight="1">
      <c r="A27" s="32" t="s">
        <v>70</v>
      </c>
      <c r="B27" s="33">
        <v>2000</v>
      </c>
      <c r="C27" s="36">
        <v>0</v>
      </c>
      <c r="D27" s="35">
        <f t="shared" si="0"/>
        <v>0</v>
      </c>
    </row>
    <row r="28" spans="1:4" ht="83.25" customHeight="1">
      <c r="A28" s="32" t="s">
        <v>71</v>
      </c>
      <c r="B28" s="33"/>
      <c r="C28" s="36">
        <v>-6.57</v>
      </c>
      <c r="D28" s="35"/>
    </row>
    <row r="29" spans="1:4" ht="13.5" customHeight="1">
      <c r="A29" s="30" t="s">
        <v>27</v>
      </c>
      <c r="B29" s="28">
        <f>B7+B21</f>
        <v>847123.8</v>
      </c>
      <c r="C29" s="28">
        <f>C7+C21</f>
        <v>69955.281</v>
      </c>
      <c r="D29" s="29">
        <f t="shared" si="0"/>
        <v>8.257976106916132</v>
      </c>
    </row>
    <row r="30" spans="1:4" ht="12.75">
      <c r="A30" s="50"/>
      <c r="B30" s="51"/>
      <c r="C30" s="51"/>
      <c r="D30" s="52"/>
    </row>
    <row r="31" spans="1:4" ht="30.75" customHeight="1">
      <c r="A31" s="30" t="s">
        <v>12</v>
      </c>
      <c r="B31" s="38">
        <f>SUM(B32:B37)</f>
        <v>48371.8</v>
      </c>
      <c r="C31" s="38">
        <f>SUM(C32:C37)</f>
        <v>3477.096</v>
      </c>
      <c r="D31" s="29">
        <f t="shared" si="0"/>
        <v>7.1882708520253535</v>
      </c>
    </row>
    <row r="32" spans="1:4" ht="55.5" customHeight="1">
      <c r="A32" s="32" t="s">
        <v>44</v>
      </c>
      <c r="B32" s="34">
        <v>795.3</v>
      </c>
      <c r="C32" s="36">
        <v>47.733</v>
      </c>
      <c r="D32" s="35">
        <f t="shared" si="0"/>
        <v>6.001886080724255</v>
      </c>
    </row>
    <row r="33" spans="1:4" ht="76.5" customHeight="1">
      <c r="A33" s="32" t="s">
        <v>45</v>
      </c>
      <c r="B33" s="34">
        <v>1053.8</v>
      </c>
      <c r="C33" s="36">
        <v>67.696</v>
      </c>
      <c r="D33" s="35">
        <f t="shared" si="0"/>
        <v>6.423989371797305</v>
      </c>
    </row>
    <row r="34" spans="1:4" ht="88.5" customHeight="1">
      <c r="A34" s="32" t="s">
        <v>46</v>
      </c>
      <c r="B34" s="34">
        <v>16466.1</v>
      </c>
      <c r="C34" s="36">
        <v>863.54</v>
      </c>
      <c r="D34" s="35">
        <f t="shared" si="0"/>
        <v>5.244350514086517</v>
      </c>
    </row>
    <row r="35" spans="1:4" ht="61.5" customHeight="1">
      <c r="A35" s="32" t="s">
        <v>47</v>
      </c>
      <c r="B35" s="34">
        <v>633.2</v>
      </c>
      <c r="C35" s="36">
        <v>13.97</v>
      </c>
      <c r="D35" s="35">
        <f t="shared" si="0"/>
        <v>2.206253948199621</v>
      </c>
    </row>
    <row r="36" spans="1:4" ht="12.75">
      <c r="A36" s="32" t="s">
        <v>48</v>
      </c>
      <c r="B36" s="34">
        <v>1000</v>
      </c>
      <c r="C36" s="36"/>
      <c r="D36" s="35">
        <f t="shared" si="0"/>
        <v>0</v>
      </c>
    </row>
    <row r="37" spans="1:4" ht="27" customHeight="1">
      <c r="A37" s="32" t="s">
        <v>49</v>
      </c>
      <c r="B37" s="34">
        <v>28423.4</v>
      </c>
      <c r="C37" s="36">
        <v>2484.157</v>
      </c>
      <c r="D37" s="35">
        <f t="shared" si="0"/>
        <v>8.73983056214246</v>
      </c>
    </row>
    <row r="38" spans="1:4" ht="18" customHeight="1">
      <c r="A38" s="30" t="s">
        <v>34</v>
      </c>
      <c r="B38" s="28">
        <f>B39</f>
        <v>967.1</v>
      </c>
      <c r="C38" s="28">
        <f>C39</f>
        <v>0</v>
      </c>
      <c r="D38" s="29">
        <f t="shared" si="0"/>
        <v>0</v>
      </c>
    </row>
    <row r="39" spans="1:4" ht="23.25" customHeight="1">
      <c r="A39" s="32" t="s">
        <v>50</v>
      </c>
      <c r="B39" s="33">
        <v>967.1</v>
      </c>
      <c r="C39" s="36">
        <v>0</v>
      </c>
      <c r="D39" s="29">
        <f t="shared" si="0"/>
        <v>0</v>
      </c>
    </row>
    <row r="40" spans="1:4" ht="51" customHeight="1">
      <c r="A40" s="30" t="s">
        <v>13</v>
      </c>
      <c r="B40" s="38">
        <f>B41</f>
        <v>2273</v>
      </c>
      <c r="C40" s="38">
        <f>C41</f>
        <v>179.939</v>
      </c>
      <c r="D40" s="29">
        <f t="shared" si="0"/>
        <v>7.916366036075671</v>
      </c>
    </row>
    <row r="41" spans="1:4" ht="48.75" customHeight="1">
      <c r="A41" s="32" t="s">
        <v>51</v>
      </c>
      <c r="B41" s="34">
        <v>2273</v>
      </c>
      <c r="C41" s="36">
        <v>179.939</v>
      </c>
      <c r="D41" s="35">
        <f t="shared" si="0"/>
        <v>7.916366036075671</v>
      </c>
    </row>
    <row r="42" spans="1:4" ht="30" customHeight="1">
      <c r="A42" s="30" t="s">
        <v>14</v>
      </c>
      <c r="B42" s="38">
        <f>SUM(B43:B46)</f>
        <v>10116.5</v>
      </c>
      <c r="C42" s="38">
        <f>SUM(C43:C46)</f>
        <v>329.586</v>
      </c>
      <c r="D42" s="29">
        <f t="shared" si="0"/>
        <v>3.2579054020659317</v>
      </c>
    </row>
    <row r="43" spans="1:4" ht="27.75" customHeight="1">
      <c r="A43" s="32" t="s">
        <v>72</v>
      </c>
      <c r="B43" s="34">
        <v>6611</v>
      </c>
      <c r="C43" s="36">
        <v>0</v>
      </c>
      <c r="D43" s="35">
        <f t="shared" si="0"/>
        <v>0</v>
      </c>
    </row>
    <row r="44" spans="1:4" ht="29.25" customHeight="1">
      <c r="A44" s="32" t="s">
        <v>52</v>
      </c>
      <c r="B44" s="34">
        <v>1943.4</v>
      </c>
      <c r="C44" s="36">
        <v>100.438</v>
      </c>
      <c r="D44" s="35">
        <f t="shared" si="0"/>
        <v>5.168158896778841</v>
      </c>
    </row>
    <row r="45" spans="1:4" ht="12.75">
      <c r="A45" s="32" t="s">
        <v>53</v>
      </c>
      <c r="B45" s="34">
        <v>1437.1</v>
      </c>
      <c r="C45" s="36">
        <v>229.148</v>
      </c>
      <c r="D45" s="35">
        <f t="shared" si="0"/>
        <v>15.945167350915037</v>
      </c>
    </row>
    <row r="46" spans="1:4" ht="27.75" customHeight="1">
      <c r="A46" s="32" t="s">
        <v>54</v>
      </c>
      <c r="B46" s="34">
        <v>125</v>
      </c>
      <c r="C46" s="36">
        <v>0</v>
      </c>
      <c r="D46" s="35">
        <f t="shared" si="0"/>
        <v>0</v>
      </c>
    </row>
    <row r="47" spans="1:4" ht="37.5" customHeight="1">
      <c r="A47" s="30" t="s">
        <v>5</v>
      </c>
      <c r="B47" s="38">
        <f>SUM(B48:B49)</f>
        <v>6285.7</v>
      </c>
      <c r="C47" s="38">
        <f>SUM(C48:C49)</f>
        <v>32.58</v>
      </c>
      <c r="D47" s="29">
        <f t="shared" si="0"/>
        <v>0.5183193598167268</v>
      </c>
    </row>
    <row r="48" spans="1:4" ht="16.5" customHeight="1">
      <c r="A48" s="32" t="s">
        <v>55</v>
      </c>
      <c r="B48" s="34">
        <v>135</v>
      </c>
      <c r="C48" s="36">
        <v>3.576</v>
      </c>
      <c r="D48" s="35">
        <f t="shared" si="0"/>
        <v>2.6488888888888886</v>
      </c>
    </row>
    <row r="49" spans="1:4" ht="18" customHeight="1">
      <c r="A49" s="32" t="s">
        <v>56</v>
      </c>
      <c r="B49" s="34">
        <v>6150.7</v>
      </c>
      <c r="C49" s="36">
        <v>29.004</v>
      </c>
      <c r="D49" s="35">
        <f t="shared" si="0"/>
        <v>0.47155608304745805</v>
      </c>
    </row>
    <row r="50" spans="1:4" ht="12.75">
      <c r="A50" s="30" t="s">
        <v>6</v>
      </c>
      <c r="B50" s="38">
        <f>SUM(B51:B55)</f>
        <v>382453.5</v>
      </c>
      <c r="C50" s="38">
        <f>SUM(C51:C55)</f>
        <v>27288.028</v>
      </c>
      <c r="D50" s="29">
        <f t="shared" si="0"/>
        <v>7.134992358548163</v>
      </c>
    </row>
    <row r="51" spans="1:4" ht="21.75" customHeight="1">
      <c r="A51" s="32" t="s">
        <v>57</v>
      </c>
      <c r="B51" s="34">
        <v>127954.4</v>
      </c>
      <c r="C51" s="36">
        <v>8918.077</v>
      </c>
      <c r="D51" s="35">
        <f t="shared" si="0"/>
        <v>6.9697306227843665</v>
      </c>
    </row>
    <row r="52" spans="1:4" ht="13.5" customHeight="1">
      <c r="A52" s="32" t="s">
        <v>58</v>
      </c>
      <c r="B52" s="34">
        <v>193545.4</v>
      </c>
      <c r="C52" s="36">
        <v>14626.222</v>
      </c>
      <c r="D52" s="35">
        <f t="shared" si="0"/>
        <v>7.556997996335743</v>
      </c>
    </row>
    <row r="53" spans="1:4" ht="25.5" customHeight="1">
      <c r="A53" s="32" t="s">
        <v>93</v>
      </c>
      <c r="B53" s="34">
        <v>40372.5</v>
      </c>
      <c r="C53" s="36">
        <v>2649.782</v>
      </c>
      <c r="D53" s="35">
        <f t="shared" si="0"/>
        <v>6.563333952566723</v>
      </c>
    </row>
    <row r="54" spans="1:4" ht="33" customHeight="1">
      <c r="A54" s="32" t="s">
        <v>59</v>
      </c>
      <c r="B54" s="34">
        <v>2749.8</v>
      </c>
      <c r="C54" s="36">
        <v>169.258</v>
      </c>
      <c r="D54" s="35">
        <f t="shared" si="0"/>
        <v>6.1552840206560475</v>
      </c>
    </row>
    <row r="55" spans="1:4" ht="28.5" customHeight="1">
      <c r="A55" s="32" t="s">
        <v>60</v>
      </c>
      <c r="B55" s="34">
        <v>17831.4</v>
      </c>
      <c r="C55" s="36">
        <v>924.689</v>
      </c>
      <c r="D55" s="35">
        <f t="shared" si="0"/>
        <v>5.18573415435692</v>
      </c>
    </row>
    <row r="56" spans="1:4" ht="24" customHeight="1">
      <c r="A56" s="30" t="s">
        <v>35</v>
      </c>
      <c r="B56" s="38">
        <f>SUM(B57:B58)</f>
        <v>70134.3</v>
      </c>
      <c r="C56" s="38">
        <f>SUM(C57:C58)</f>
        <v>5174.629</v>
      </c>
      <c r="D56" s="29">
        <f t="shared" si="0"/>
        <v>7.378171593642483</v>
      </c>
    </row>
    <row r="57" spans="1:4" ht="12.75">
      <c r="A57" s="32" t="s">
        <v>61</v>
      </c>
      <c r="B57" s="34">
        <v>66014.2</v>
      </c>
      <c r="C57" s="36">
        <v>4890.821</v>
      </c>
      <c r="D57" s="35">
        <f t="shared" si="0"/>
        <v>7.408740846666323</v>
      </c>
    </row>
    <row r="58" spans="1:4" ht="29.25" customHeight="1">
      <c r="A58" s="32" t="s">
        <v>62</v>
      </c>
      <c r="B58" s="34">
        <v>4120.1</v>
      </c>
      <c r="C58" s="36">
        <v>283.808</v>
      </c>
      <c r="D58" s="35">
        <f t="shared" si="0"/>
        <v>6.888376495716122</v>
      </c>
    </row>
    <row r="59" spans="1:4" ht="17.25" customHeight="1">
      <c r="A59" s="30" t="s">
        <v>7</v>
      </c>
      <c r="B59" s="38">
        <f>B60+B61+B62+B63+B64</f>
        <v>259110.5</v>
      </c>
      <c r="C59" s="38">
        <f>C60+C61+C62+C63+C64</f>
        <v>18324.01</v>
      </c>
      <c r="D59" s="29">
        <f t="shared" si="0"/>
        <v>7.071890178128635</v>
      </c>
    </row>
    <row r="60" spans="1:4" ht="24.75" customHeight="1">
      <c r="A60" s="32" t="s">
        <v>63</v>
      </c>
      <c r="B60" s="34">
        <v>1700</v>
      </c>
      <c r="C60" s="36">
        <v>137.055</v>
      </c>
      <c r="D60" s="35">
        <f t="shared" si="0"/>
        <v>8.062058823529412</v>
      </c>
    </row>
    <row r="61" spans="1:4" ht="27.75" customHeight="1">
      <c r="A61" s="32" t="s">
        <v>64</v>
      </c>
      <c r="B61" s="34">
        <v>50547</v>
      </c>
      <c r="C61" s="36">
        <v>3950.807</v>
      </c>
      <c r="D61" s="35">
        <f t="shared" si="0"/>
        <v>7.816105802520426</v>
      </c>
    </row>
    <row r="62" spans="1:4" ht="24.75" customHeight="1">
      <c r="A62" s="32" t="s">
        <v>65</v>
      </c>
      <c r="B62" s="34">
        <v>102135.5</v>
      </c>
      <c r="C62" s="36">
        <v>7243.881</v>
      </c>
      <c r="D62" s="35">
        <f t="shared" si="0"/>
        <v>7.092422321328041</v>
      </c>
    </row>
    <row r="63" spans="1:4" ht="13.5" customHeight="1">
      <c r="A63" s="32" t="s">
        <v>66</v>
      </c>
      <c r="B63" s="34">
        <v>95769</v>
      </c>
      <c r="C63" s="36">
        <v>6505.846</v>
      </c>
      <c r="D63" s="35">
        <f t="shared" si="0"/>
        <v>6.793269220729045</v>
      </c>
    </row>
    <row r="64" spans="1:4" ht="24" customHeight="1">
      <c r="A64" s="32" t="s">
        <v>67</v>
      </c>
      <c r="B64" s="34">
        <v>8959</v>
      </c>
      <c r="C64" s="36">
        <v>486.421</v>
      </c>
      <c r="D64" s="35">
        <f t="shared" si="0"/>
        <v>5.429411764705883</v>
      </c>
    </row>
    <row r="65" spans="1:4" ht="34.5" customHeight="1">
      <c r="A65" s="30" t="s">
        <v>36</v>
      </c>
      <c r="B65" s="28">
        <v>2174.9</v>
      </c>
      <c r="C65" s="28">
        <v>26</v>
      </c>
      <c r="D65" s="29">
        <f t="shared" si="0"/>
        <v>1.195457262402869</v>
      </c>
    </row>
    <row r="66" spans="1:4" ht="29.25" customHeight="1">
      <c r="A66" s="30" t="s">
        <v>37</v>
      </c>
      <c r="B66" s="28">
        <v>2266</v>
      </c>
      <c r="C66" s="28">
        <v>100.01</v>
      </c>
      <c r="D66" s="29">
        <f t="shared" si="0"/>
        <v>4.413503971756398</v>
      </c>
    </row>
    <row r="67" spans="1:4" ht="44.25" customHeight="1">
      <c r="A67" s="30" t="s">
        <v>38</v>
      </c>
      <c r="B67" s="28">
        <v>100</v>
      </c>
      <c r="C67" s="28">
        <v>11.293</v>
      </c>
      <c r="D67" s="29">
        <f t="shared" si="0"/>
        <v>11.293</v>
      </c>
    </row>
    <row r="68" spans="1:4" ht="42" customHeight="1">
      <c r="A68" s="30" t="s">
        <v>41</v>
      </c>
      <c r="B68" s="28">
        <f>B69+B70</f>
        <v>65240.6</v>
      </c>
      <c r="C68" s="28">
        <f>SUM(C69:C70)</f>
        <v>5415.6</v>
      </c>
      <c r="D68" s="29">
        <f t="shared" si="0"/>
        <v>8.300965962912665</v>
      </c>
    </row>
    <row r="69" spans="1:4" ht="37.5" customHeight="1">
      <c r="A69" s="32" t="s">
        <v>31</v>
      </c>
      <c r="B69" s="33">
        <v>61230.6</v>
      </c>
      <c r="C69" s="36">
        <v>4683</v>
      </c>
      <c r="D69" s="35">
        <f>C69/B69*100</f>
        <v>7.648136715955747</v>
      </c>
    </row>
    <row r="70" spans="1:4" ht="12.75">
      <c r="A70" s="32" t="s">
        <v>40</v>
      </c>
      <c r="B70" s="33">
        <v>4010</v>
      </c>
      <c r="C70" s="36">
        <v>732.6</v>
      </c>
      <c r="D70" s="35">
        <f>C70/B70*100</f>
        <v>18.26932668329177</v>
      </c>
    </row>
    <row r="71" spans="1:4" ht="21.75" customHeight="1">
      <c r="A71" s="30" t="s">
        <v>28</v>
      </c>
      <c r="B71" s="28">
        <f>B31+B38+B40+B42+B47+B50+B56+B59+B65+B66+B67+B68</f>
        <v>849493.8999999999</v>
      </c>
      <c r="C71" s="28">
        <f>C31+C38+C40+C42+C47+C50+C56+C59+C65+C66+C67+C68</f>
        <v>60358.771</v>
      </c>
      <c r="D71" s="29">
        <f>C71/B71*100</f>
        <v>7.1052624392005646</v>
      </c>
    </row>
    <row r="72" spans="1:4" ht="36" customHeight="1">
      <c r="A72" s="30" t="s">
        <v>29</v>
      </c>
      <c r="B72" s="34"/>
      <c r="C72" s="34">
        <f>C29-C71</f>
        <v>9596.510000000002</v>
      </c>
      <c r="D72" s="29"/>
    </row>
    <row r="73" spans="1:4" ht="12.75">
      <c r="A73" s="39"/>
      <c r="B73" s="40" t="s">
        <v>42</v>
      </c>
      <c r="C73" s="41"/>
      <c r="D73" s="13"/>
    </row>
    <row r="74" spans="1:4" ht="12.75">
      <c r="A74" s="42"/>
      <c r="B74" s="43"/>
      <c r="C74" s="44"/>
      <c r="D74" s="13"/>
    </row>
    <row r="75" spans="1:4" ht="54" customHeight="1">
      <c r="A75" s="1" t="s">
        <v>30</v>
      </c>
      <c r="B75" s="6">
        <f>B76</f>
        <v>2370000</v>
      </c>
      <c r="C75" s="6">
        <f>C76+C88</f>
        <v>-9596504.470000006</v>
      </c>
      <c r="D75" s="13"/>
    </row>
    <row r="76" spans="1:4" ht="51.75" customHeight="1">
      <c r="A76" s="45" t="s">
        <v>73</v>
      </c>
      <c r="B76" s="3">
        <v>2370000</v>
      </c>
      <c r="C76" s="3"/>
      <c r="D76" s="13"/>
    </row>
    <row r="77" spans="1:4" ht="34.5" customHeight="1">
      <c r="A77" s="11" t="s">
        <v>83</v>
      </c>
      <c r="B77" s="3">
        <v>1580000</v>
      </c>
      <c r="C77" s="3"/>
      <c r="D77" s="13"/>
    </row>
    <row r="78" spans="1:4" ht="46.5" customHeight="1">
      <c r="A78" s="5" t="s">
        <v>84</v>
      </c>
      <c r="B78" s="4">
        <v>2370000</v>
      </c>
      <c r="C78" s="7"/>
      <c r="D78" s="22"/>
    </row>
    <row r="79" spans="1:4" ht="61.5" customHeight="1">
      <c r="A79" s="2" t="s">
        <v>85</v>
      </c>
      <c r="B79" s="4">
        <v>2370000</v>
      </c>
      <c r="C79" s="8"/>
      <c r="D79" s="22"/>
    </row>
    <row r="80" spans="1:4" ht="49.5" customHeight="1">
      <c r="A80" s="2" t="s">
        <v>86</v>
      </c>
      <c r="B80" s="4">
        <v>-790000</v>
      </c>
      <c r="C80" s="9"/>
      <c r="D80" s="13"/>
    </row>
    <row r="81" spans="1:4" ht="58.5" customHeight="1">
      <c r="A81" s="5" t="s">
        <v>87</v>
      </c>
      <c r="B81" s="4">
        <v>-790000</v>
      </c>
      <c r="C81" s="47"/>
      <c r="D81" s="22"/>
    </row>
    <row r="82" spans="1:4" ht="46.5" customHeight="1">
      <c r="A82" s="2" t="s">
        <v>74</v>
      </c>
      <c r="B82" s="46">
        <v>790000</v>
      </c>
      <c r="C82" s="47"/>
      <c r="D82" s="22"/>
    </row>
    <row r="83" spans="1:4" ht="62.25" customHeight="1">
      <c r="A83" s="2" t="s">
        <v>75</v>
      </c>
      <c r="B83" s="46">
        <f>B84+B86</f>
        <v>790000</v>
      </c>
      <c r="C83" s="47">
        <v>1976260.42</v>
      </c>
      <c r="D83" s="22"/>
    </row>
    <row r="84" spans="1:4" ht="73.5" customHeight="1">
      <c r="A84" s="2" t="s">
        <v>88</v>
      </c>
      <c r="B84" s="4">
        <v>30000000</v>
      </c>
      <c r="C84" s="4"/>
      <c r="D84" s="22"/>
    </row>
    <row r="85" spans="1:4" ht="85.5" customHeight="1">
      <c r="A85" s="2" t="s">
        <v>76</v>
      </c>
      <c r="B85" s="4">
        <v>30000000</v>
      </c>
      <c r="C85" s="8"/>
      <c r="D85" s="22"/>
    </row>
    <row r="86" spans="1:4" ht="74.25" customHeight="1">
      <c r="A86" s="5" t="s">
        <v>77</v>
      </c>
      <c r="B86" s="4">
        <v>-29210000</v>
      </c>
      <c r="C86" s="47"/>
      <c r="D86" s="13"/>
    </row>
    <row r="87" spans="1:4" ht="14.25" customHeight="1">
      <c r="A87" s="5" t="s">
        <v>78</v>
      </c>
      <c r="B87" s="4">
        <v>-29210000</v>
      </c>
      <c r="C87" s="47">
        <v>0</v>
      </c>
      <c r="D87" s="22"/>
    </row>
    <row r="88" spans="1:4" ht="21" customHeight="1">
      <c r="A88" s="12" t="s">
        <v>89</v>
      </c>
      <c r="B88" s="8">
        <f>B91+B94</f>
        <v>0</v>
      </c>
      <c r="C88" s="48">
        <f>C91+C94</f>
        <v>-9596504.470000006</v>
      </c>
      <c r="D88" s="22"/>
    </row>
    <row r="89" spans="1:4" ht="36" customHeight="1">
      <c r="A89" s="5" t="s">
        <v>79</v>
      </c>
      <c r="B89" s="10">
        <f>B90+B94</f>
        <v>0</v>
      </c>
      <c r="C89" s="49">
        <f>C90+C94</f>
        <v>-9596504.470000006</v>
      </c>
      <c r="D89" s="22"/>
    </row>
    <row r="90" spans="1:4" ht="26.25" customHeight="1">
      <c r="A90" s="5" t="s">
        <v>80</v>
      </c>
      <c r="B90" s="4">
        <v>-879493800</v>
      </c>
      <c r="C90" s="49">
        <v>-70029633.59</v>
      </c>
      <c r="D90" s="22"/>
    </row>
    <row r="91" spans="1:4" ht="28.5" customHeight="1">
      <c r="A91" s="5" t="s">
        <v>99</v>
      </c>
      <c r="B91" s="4">
        <v>-879493800</v>
      </c>
      <c r="C91" s="49">
        <v>-70029633.59</v>
      </c>
      <c r="D91" s="13"/>
    </row>
    <row r="92" spans="1:4" ht="27.75" customHeight="1">
      <c r="A92" s="5" t="s">
        <v>100</v>
      </c>
      <c r="B92" s="4">
        <v>-879493800</v>
      </c>
      <c r="C92" s="49">
        <v>-70029633.59</v>
      </c>
      <c r="D92" s="14"/>
    </row>
    <row r="93" spans="1:4" ht="43.5" customHeight="1">
      <c r="A93" s="5" t="s">
        <v>101</v>
      </c>
      <c r="B93" s="4">
        <v>-879493800</v>
      </c>
      <c r="C93" s="49">
        <v>-70029633.59</v>
      </c>
      <c r="D93" s="14"/>
    </row>
    <row r="94" spans="1:4" ht="25.5" customHeight="1">
      <c r="A94" s="5" t="s">
        <v>102</v>
      </c>
      <c r="B94" s="4">
        <v>879493800</v>
      </c>
      <c r="C94" s="49">
        <v>60433129.12</v>
      </c>
      <c r="D94" s="14"/>
    </row>
    <row r="95" spans="1:4" ht="24.75" customHeight="1">
      <c r="A95" s="5" t="s">
        <v>81</v>
      </c>
      <c r="B95" s="4">
        <v>879493800</v>
      </c>
      <c r="C95" s="49">
        <v>60433129.12</v>
      </c>
      <c r="D95" s="14"/>
    </row>
    <row r="96" spans="1:4" ht="25.5" customHeight="1">
      <c r="A96" s="5" t="s">
        <v>90</v>
      </c>
      <c r="B96" s="4">
        <v>879493800</v>
      </c>
      <c r="C96" s="49">
        <v>60433129.12</v>
      </c>
      <c r="D96" s="14"/>
    </row>
    <row r="97" spans="1:4" ht="35.25" customHeight="1">
      <c r="A97" s="5" t="s">
        <v>82</v>
      </c>
      <c r="B97" s="4">
        <v>879493800</v>
      </c>
      <c r="C97" s="49">
        <v>60433129.12</v>
      </c>
      <c r="D97" s="14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A4" sqref="A1:A16384"/>
    </sheetView>
  </sheetViews>
  <sheetFormatPr defaultColWidth="9.00390625" defaultRowHeight="12.75"/>
  <cols>
    <col min="1" max="1" width="46.50390625" style="0" customWidth="1"/>
    <col min="2" max="3" width="15.125" style="0" customWidth="1"/>
    <col min="4" max="4" width="15.00390625" style="0" customWidth="1"/>
  </cols>
  <sheetData>
    <row r="1" spans="1:4" ht="15">
      <c r="A1" s="56" t="s">
        <v>43</v>
      </c>
      <c r="B1" s="57"/>
      <c r="C1" s="57"/>
      <c r="D1" s="57"/>
    </row>
    <row r="2" spans="1:4" ht="15">
      <c r="A2" s="58" t="s">
        <v>91</v>
      </c>
      <c r="B2" s="59"/>
      <c r="C2" s="59"/>
      <c r="D2" s="59"/>
    </row>
    <row r="3" spans="1:4" ht="15">
      <c r="A3" s="60" t="s">
        <v>108</v>
      </c>
      <c r="B3" s="59"/>
      <c r="C3" s="59"/>
      <c r="D3" s="59"/>
    </row>
    <row r="4" spans="1:4" ht="14.25" thickBot="1">
      <c r="A4" s="15"/>
      <c r="B4" s="16"/>
      <c r="C4" s="17"/>
      <c r="D4" s="13" t="s">
        <v>69</v>
      </c>
    </row>
    <row r="5" spans="1:4" ht="14.25" thickBot="1">
      <c r="A5" s="18" t="s">
        <v>1</v>
      </c>
      <c r="B5" s="19" t="s">
        <v>32</v>
      </c>
      <c r="C5" s="20" t="s">
        <v>33</v>
      </c>
      <c r="D5" s="21" t="s">
        <v>17</v>
      </c>
    </row>
    <row r="6" spans="1:4" ht="13.5" thickBot="1">
      <c r="A6" s="23">
        <v>1</v>
      </c>
      <c r="B6" s="24">
        <v>2</v>
      </c>
      <c r="C6" s="25">
        <v>3</v>
      </c>
      <c r="D6" s="26">
        <v>4</v>
      </c>
    </row>
    <row r="7" spans="1:4" ht="12.75">
      <c r="A7" s="27" t="s">
        <v>18</v>
      </c>
      <c r="B7" s="28">
        <f>B8+B10+B11+B13+B14+B15+B17+B18+B19+B20</f>
        <v>110547.8</v>
      </c>
      <c r="C7" s="28">
        <f>C8+C10+C11+C13+C14+C15+C17+C18+C19+C20</f>
        <v>99067.187</v>
      </c>
      <c r="D7" s="29">
        <f>C7/B7*100</f>
        <v>89.6147973998578</v>
      </c>
    </row>
    <row r="8" spans="1:4" ht="12.75">
      <c r="A8" s="30" t="s">
        <v>15</v>
      </c>
      <c r="B8" s="31">
        <f>B9</f>
        <v>61790</v>
      </c>
      <c r="C8" s="31">
        <f>C9</f>
        <v>51363.147</v>
      </c>
      <c r="D8" s="29">
        <f aca="true" t="shared" si="0" ref="D8:D74">C8/B8*100</f>
        <v>83.12533905162647</v>
      </c>
    </row>
    <row r="9" spans="1:4" ht="12.75">
      <c r="A9" s="32" t="s">
        <v>0</v>
      </c>
      <c r="B9" s="33">
        <v>61790</v>
      </c>
      <c r="C9" s="34">
        <v>51363.147</v>
      </c>
      <c r="D9" s="35">
        <f t="shared" si="0"/>
        <v>83.12533905162647</v>
      </c>
    </row>
    <row r="10" spans="1:4" ht="12.75">
      <c r="A10" s="30" t="s">
        <v>2</v>
      </c>
      <c r="B10" s="28">
        <v>8050</v>
      </c>
      <c r="C10" s="37">
        <v>7466.232</v>
      </c>
      <c r="D10" s="29">
        <f t="shared" si="0"/>
        <v>92.74822360248447</v>
      </c>
    </row>
    <row r="11" spans="1:4" ht="12.75">
      <c r="A11" s="30" t="s">
        <v>3</v>
      </c>
      <c r="B11" s="28">
        <f>B12</f>
        <v>420</v>
      </c>
      <c r="C11" s="28">
        <f>C12</f>
        <v>217.613</v>
      </c>
      <c r="D11" s="29">
        <f t="shared" si="0"/>
        <v>51.812619047619044</v>
      </c>
    </row>
    <row r="12" spans="1:4" ht="12.75">
      <c r="A12" s="32" t="s">
        <v>8</v>
      </c>
      <c r="B12" s="33">
        <v>420</v>
      </c>
      <c r="C12" s="36">
        <v>217.613</v>
      </c>
      <c r="D12" s="35">
        <f t="shared" si="0"/>
        <v>51.812619047619044</v>
      </c>
    </row>
    <row r="13" spans="1:4" ht="12.75">
      <c r="A13" s="30" t="s">
        <v>19</v>
      </c>
      <c r="B13" s="28">
        <v>3410</v>
      </c>
      <c r="C13" s="38">
        <v>3077.746</v>
      </c>
      <c r="D13" s="29">
        <f t="shared" si="0"/>
        <v>90.25648093841643</v>
      </c>
    </row>
    <row r="14" spans="1:4" ht="33.75">
      <c r="A14" s="30" t="s">
        <v>39</v>
      </c>
      <c r="B14" s="28">
        <v>24372</v>
      </c>
      <c r="C14" s="38">
        <v>22280.721</v>
      </c>
      <c r="D14" s="29">
        <f t="shared" si="0"/>
        <v>91.41933776464796</v>
      </c>
    </row>
    <row r="15" spans="1:4" ht="22.5">
      <c r="A15" s="30" t="s">
        <v>9</v>
      </c>
      <c r="B15" s="28">
        <f>B16</f>
        <v>270</v>
      </c>
      <c r="C15" s="28">
        <f>C16</f>
        <v>237.047</v>
      </c>
      <c r="D15" s="29">
        <f t="shared" si="0"/>
        <v>87.79518518518519</v>
      </c>
    </row>
    <row r="16" spans="1:4" ht="12.75">
      <c r="A16" s="32" t="s">
        <v>10</v>
      </c>
      <c r="B16" s="33">
        <v>270</v>
      </c>
      <c r="C16" s="36">
        <v>237.047</v>
      </c>
      <c r="D16" s="35">
        <f t="shared" si="0"/>
        <v>87.79518518518519</v>
      </c>
    </row>
    <row r="17" spans="1:4" ht="22.5">
      <c r="A17" s="30" t="s">
        <v>11</v>
      </c>
      <c r="B17" s="28">
        <v>2865</v>
      </c>
      <c r="C17" s="38">
        <v>5376.836</v>
      </c>
      <c r="D17" s="29">
        <f t="shared" si="0"/>
        <v>187.67315881326354</v>
      </c>
    </row>
    <row r="18" spans="1:4" ht="22.5">
      <c r="A18" s="30" t="s">
        <v>20</v>
      </c>
      <c r="B18" s="28">
        <v>7950</v>
      </c>
      <c r="C18" s="37">
        <v>7656.326</v>
      </c>
      <c r="D18" s="29" t="s">
        <v>68</v>
      </c>
    </row>
    <row r="19" spans="1:4" ht="12.75">
      <c r="A19" s="30" t="s">
        <v>21</v>
      </c>
      <c r="B19" s="28">
        <v>1400</v>
      </c>
      <c r="C19" s="37">
        <v>1369.29</v>
      </c>
      <c r="D19" s="29">
        <f t="shared" si="0"/>
        <v>97.80642857142857</v>
      </c>
    </row>
    <row r="20" spans="1:4" ht="12.75">
      <c r="A20" s="30" t="s">
        <v>4</v>
      </c>
      <c r="B20" s="28">
        <v>20.8</v>
      </c>
      <c r="C20" s="37">
        <v>22.229</v>
      </c>
      <c r="D20" s="29" t="s">
        <v>68</v>
      </c>
    </row>
    <row r="21" spans="1:4" ht="12.75">
      <c r="A21" s="30" t="s">
        <v>16</v>
      </c>
      <c r="B21" s="28">
        <f>B22+B27+B28</f>
        <v>877280.607</v>
      </c>
      <c r="C21" s="28">
        <f>C22+C27+C28</f>
        <v>722224.326</v>
      </c>
      <c r="D21" s="29">
        <f t="shared" si="0"/>
        <v>82.32534952183208</v>
      </c>
    </row>
    <row r="22" spans="1:4" ht="36">
      <c r="A22" s="32" t="s">
        <v>22</v>
      </c>
      <c r="B22" s="33">
        <f>B23+B24+B25+B26</f>
        <v>873530.269</v>
      </c>
      <c r="C22" s="33">
        <f>C23+C24+C25+C26</f>
        <v>724328.9600000001</v>
      </c>
      <c r="D22" s="35">
        <f t="shared" si="0"/>
        <v>82.91973222967962</v>
      </c>
    </row>
    <row r="23" spans="1:4" ht="24">
      <c r="A23" s="32" t="s">
        <v>23</v>
      </c>
      <c r="B23" s="33">
        <v>361961.5</v>
      </c>
      <c r="C23" s="36">
        <v>305056.613</v>
      </c>
      <c r="D23" s="35">
        <f t="shared" si="0"/>
        <v>84.27874594397471</v>
      </c>
    </row>
    <row r="24" spans="1:4" ht="24">
      <c r="A24" s="32" t="s">
        <v>24</v>
      </c>
      <c r="B24" s="33">
        <v>47290.47</v>
      </c>
      <c r="C24" s="36">
        <v>45915.732</v>
      </c>
      <c r="D24" s="35">
        <f t="shared" si="0"/>
        <v>97.09299146318487</v>
      </c>
    </row>
    <row r="25" spans="1:4" ht="24">
      <c r="A25" s="32" t="s">
        <v>25</v>
      </c>
      <c r="B25" s="33">
        <v>464034.949</v>
      </c>
      <c r="C25" s="36">
        <v>373113.265</v>
      </c>
      <c r="D25" s="35">
        <f t="shared" si="0"/>
        <v>80.40628530330804</v>
      </c>
    </row>
    <row r="26" spans="1:4" ht="12.75">
      <c r="A26" s="32" t="s">
        <v>26</v>
      </c>
      <c r="B26" s="33">
        <v>243.35</v>
      </c>
      <c r="C26" s="36">
        <v>243.35</v>
      </c>
      <c r="D26" s="35">
        <f t="shared" si="0"/>
        <v>100</v>
      </c>
    </row>
    <row r="27" spans="1:4" ht="12.75">
      <c r="A27" s="32" t="s">
        <v>70</v>
      </c>
      <c r="B27" s="33">
        <v>3750.338</v>
      </c>
      <c r="C27" s="36">
        <v>884.264</v>
      </c>
      <c r="D27" s="35">
        <f t="shared" si="0"/>
        <v>23.578248147233662</v>
      </c>
    </row>
    <row r="28" spans="1:4" ht="36">
      <c r="A28" s="32" t="s">
        <v>71</v>
      </c>
      <c r="B28" s="33"/>
      <c r="C28" s="36">
        <v>-2988.898</v>
      </c>
      <c r="D28" s="35"/>
    </row>
    <row r="29" spans="1:4" ht="12.75">
      <c r="A29" s="30" t="s">
        <v>27</v>
      </c>
      <c r="B29" s="28">
        <f>B7+B21</f>
        <v>987828.407</v>
      </c>
      <c r="C29" s="28">
        <f>C7+C21</f>
        <v>821291.513</v>
      </c>
      <c r="D29" s="29">
        <f t="shared" si="0"/>
        <v>83.14111106545654</v>
      </c>
    </row>
    <row r="30" spans="1:4" ht="12.75">
      <c r="A30" s="50"/>
      <c r="B30" s="51"/>
      <c r="C30" s="51"/>
      <c r="D30" s="52"/>
    </row>
    <row r="31" spans="1:4" ht="12.75">
      <c r="A31" s="50" t="s">
        <v>12</v>
      </c>
      <c r="B31" s="38">
        <f>SUM(B32:B37)</f>
        <v>51958.619999999995</v>
      </c>
      <c r="C31" s="38">
        <f>SUM(C32:C37)</f>
        <v>42741.46</v>
      </c>
      <c r="D31" s="52">
        <f t="shared" si="0"/>
        <v>82.2605758197581</v>
      </c>
    </row>
    <row r="32" spans="1:4" ht="24">
      <c r="A32" s="32" t="s">
        <v>44</v>
      </c>
      <c r="B32" s="34">
        <v>795.3</v>
      </c>
      <c r="C32" s="36">
        <v>649.4</v>
      </c>
      <c r="D32" s="35">
        <f t="shared" si="0"/>
        <v>81.65472148874639</v>
      </c>
    </row>
    <row r="33" spans="1:4" ht="36">
      <c r="A33" s="32" t="s">
        <v>45</v>
      </c>
      <c r="B33" s="34">
        <v>1062.3</v>
      </c>
      <c r="C33" s="36">
        <v>924.62</v>
      </c>
      <c r="D33" s="35">
        <f t="shared" si="0"/>
        <v>87.03944271862939</v>
      </c>
    </row>
    <row r="34" spans="1:4" ht="36">
      <c r="A34" s="32" t="s">
        <v>46</v>
      </c>
      <c r="B34" s="34">
        <v>17516.1</v>
      </c>
      <c r="C34" s="36">
        <v>14624.11</v>
      </c>
      <c r="D34" s="35">
        <f t="shared" si="0"/>
        <v>83.48953248725459</v>
      </c>
    </row>
    <row r="35" spans="1:4" ht="36">
      <c r="A35" s="32" t="s">
        <v>47</v>
      </c>
      <c r="B35" s="34">
        <v>632.72</v>
      </c>
      <c r="C35" s="36">
        <v>308.6</v>
      </c>
      <c r="D35" s="35">
        <f t="shared" si="0"/>
        <v>48.77354912125427</v>
      </c>
    </row>
    <row r="36" spans="1:4" ht="12.75">
      <c r="A36" s="32" t="s">
        <v>48</v>
      </c>
      <c r="B36" s="34">
        <v>291.9</v>
      </c>
      <c r="C36" s="36">
        <v>0</v>
      </c>
      <c r="D36" s="35">
        <f t="shared" si="0"/>
        <v>0</v>
      </c>
    </row>
    <row r="37" spans="1:4" ht="12.75">
      <c r="A37" s="32" t="s">
        <v>49</v>
      </c>
      <c r="B37" s="34">
        <v>31660.3</v>
      </c>
      <c r="C37" s="36">
        <v>26234.73</v>
      </c>
      <c r="D37" s="35">
        <f t="shared" si="0"/>
        <v>82.8631756489989</v>
      </c>
    </row>
    <row r="38" spans="1:4" ht="12.75">
      <c r="A38" s="30" t="s">
        <v>34</v>
      </c>
      <c r="B38" s="28">
        <f>B39</f>
        <v>967.1</v>
      </c>
      <c r="C38" s="28">
        <f>C39</f>
        <v>816.64</v>
      </c>
      <c r="D38" s="29">
        <f t="shared" si="0"/>
        <v>84.4421466239272</v>
      </c>
    </row>
    <row r="39" spans="1:4" ht="12.75">
      <c r="A39" s="32" t="s">
        <v>50</v>
      </c>
      <c r="B39" s="33">
        <v>967.1</v>
      </c>
      <c r="C39" s="36">
        <v>816.64</v>
      </c>
      <c r="D39" s="29">
        <f t="shared" si="0"/>
        <v>84.4421466239272</v>
      </c>
    </row>
    <row r="40" spans="1:4" ht="22.5">
      <c r="A40" s="30" t="s">
        <v>13</v>
      </c>
      <c r="B40" s="38">
        <f>B41</f>
        <v>2713.6</v>
      </c>
      <c r="C40" s="38">
        <f>C41</f>
        <v>2042.83</v>
      </c>
      <c r="D40" s="29">
        <f t="shared" si="0"/>
        <v>75.28117629716982</v>
      </c>
    </row>
    <row r="41" spans="1:4" ht="24">
      <c r="A41" s="32" t="s">
        <v>51</v>
      </c>
      <c r="B41" s="34">
        <v>2713.6</v>
      </c>
      <c r="C41" s="36">
        <v>2042.83</v>
      </c>
      <c r="D41" s="35">
        <f t="shared" si="0"/>
        <v>75.28117629716982</v>
      </c>
    </row>
    <row r="42" spans="1:4" ht="12.75">
      <c r="A42" s="30" t="s">
        <v>14</v>
      </c>
      <c r="B42" s="38">
        <f>SUM(B43:B46)</f>
        <v>10698.44</v>
      </c>
      <c r="C42" s="38">
        <f>SUM(C43:C46)</f>
        <v>8043.24</v>
      </c>
      <c r="D42" s="29">
        <f t="shared" si="0"/>
        <v>75.18142832039064</v>
      </c>
    </row>
    <row r="43" spans="1:4" ht="12.75">
      <c r="A43" s="32" t="s">
        <v>72</v>
      </c>
      <c r="B43" s="34">
        <v>6611.04</v>
      </c>
      <c r="C43" s="36">
        <v>4752.15</v>
      </c>
      <c r="D43" s="35">
        <f t="shared" si="0"/>
        <v>71.88203368910186</v>
      </c>
    </row>
    <row r="44" spans="1:4" ht="12.75">
      <c r="A44" s="32" t="s">
        <v>52</v>
      </c>
      <c r="B44" s="34">
        <v>2316.7</v>
      </c>
      <c r="C44" s="36">
        <v>1941.7</v>
      </c>
      <c r="D44" s="35">
        <f t="shared" si="0"/>
        <v>83.81318254413607</v>
      </c>
    </row>
    <row r="45" spans="1:4" ht="12.75">
      <c r="A45" s="32" t="s">
        <v>53</v>
      </c>
      <c r="B45" s="34">
        <v>1610.7</v>
      </c>
      <c r="C45" s="36">
        <v>1249.4</v>
      </c>
      <c r="D45" s="35">
        <f t="shared" si="0"/>
        <v>77.56875892469112</v>
      </c>
    </row>
    <row r="46" spans="1:4" ht="12.75">
      <c r="A46" s="32" t="s">
        <v>54</v>
      </c>
      <c r="B46" s="34">
        <v>160</v>
      </c>
      <c r="C46" s="36">
        <v>99.99</v>
      </c>
      <c r="D46" s="35">
        <f t="shared" si="0"/>
        <v>62.49374999999999</v>
      </c>
    </row>
    <row r="47" spans="1:4" ht="12.75">
      <c r="A47" s="30" t="s">
        <v>5</v>
      </c>
      <c r="B47" s="38">
        <f>SUM(B48:B50)</f>
        <v>38909.310000000005</v>
      </c>
      <c r="C47" s="38">
        <f>SUM(C48:C50)</f>
        <v>13052.2</v>
      </c>
      <c r="D47" s="29">
        <f t="shared" si="0"/>
        <v>33.54518494416889</v>
      </c>
    </row>
    <row r="48" spans="1:4" ht="12.75">
      <c r="A48" s="32" t="s">
        <v>55</v>
      </c>
      <c r="B48" s="34">
        <v>497.26</v>
      </c>
      <c r="C48" s="36">
        <v>391.1</v>
      </c>
      <c r="D48" s="35">
        <f t="shared" si="0"/>
        <v>78.65100752121627</v>
      </c>
    </row>
    <row r="49" spans="1:4" ht="12.75">
      <c r="A49" s="32" t="s">
        <v>56</v>
      </c>
      <c r="B49" s="34">
        <v>38312.05</v>
      </c>
      <c r="C49" s="36">
        <v>12661.1</v>
      </c>
      <c r="D49" s="35">
        <f t="shared" si="0"/>
        <v>33.04730496018876</v>
      </c>
    </row>
    <row r="50" spans="1:4" ht="12.75">
      <c r="A50" s="32" t="s">
        <v>106</v>
      </c>
      <c r="B50" s="34">
        <v>100</v>
      </c>
      <c r="C50" s="36"/>
      <c r="D50" s="35"/>
    </row>
    <row r="51" spans="1:4" ht="12.75">
      <c r="A51" s="30" t="s">
        <v>6</v>
      </c>
      <c r="B51" s="38">
        <f>SUM(B52:B56)</f>
        <v>454580.89999999997</v>
      </c>
      <c r="C51" s="38">
        <f>SUM(C52:C56)</f>
        <v>346465.69999999995</v>
      </c>
      <c r="D51" s="29">
        <f t="shared" si="0"/>
        <v>76.21651063650056</v>
      </c>
    </row>
    <row r="52" spans="1:4" ht="12.75">
      <c r="A52" s="32" t="s">
        <v>57</v>
      </c>
      <c r="B52" s="34">
        <v>136281.7</v>
      </c>
      <c r="C52" s="36">
        <v>112325</v>
      </c>
      <c r="D52" s="35">
        <f t="shared" si="0"/>
        <v>82.42119081285307</v>
      </c>
    </row>
    <row r="53" spans="1:4" ht="12.75">
      <c r="A53" s="32" t="s">
        <v>58</v>
      </c>
      <c r="B53" s="34">
        <v>250712.4</v>
      </c>
      <c r="C53" s="36">
        <v>179319.8</v>
      </c>
      <c r="D53" s="35">
        <f t="shared" si="0"/>
        <v>71.52410491064661</v>
      </c>
    </row>
    <row r="54" spans="1:4" ht="12.75">
      <c r="A54" s="32" t="s">
        <v>93</v>
      </c>
      <c r="B54" s="34">
        <v>46155.2</v>
      </c>
      <c r="C54" s="36">
        <v>37474.7</v>
      </c>
      <c r="D54" s="35">
        <f t="shared" si="0"/>
        <v>81.19280167781746</v>
      </c>
    </row>
    <row r="55" spans="1:4" ht="12.75">
      <c r="A55" s="32" t="s">
        <v>59</v>
      </c>
      <c r="B55" s="34">
        <v>3183.6</v>
      </c>
      <c r="C55" s="36">
        <v>2569.6</v>
      </c>
      <c r="D55" s="35">
        <f t="shared" si="0"/>
        <v>80.71365749466013</v>
      </c>
    </row>
    <row r="56" spans="1:4" ht="12.75">
      <c r="A56" s="32" t="s">
        <v>60</v>
      </c>
      <c r="B56" s="34">
        <v>18248</v>
      </c>
      <c r="C56" s="36">
        <v>14776.6</v>
      </c>
      <c r="D56" s="35">
        <f t="shared" si="0"/>
        <v>80.9765453748356</v>
      </c>
    </row>
    <row r="57" spans="1:4" ht="12.75">
      <c r="A57" s="30" t="s">
        <v>35</v>
      </c>
      <c r="B57" s="38">
        <f>SUM(B58:B59)</f>
        <v>81257.68</v>
      </c>
      <c r="C57" s="38">
        <f>SUM(C58:C59)</f>
        <v>64705</v>
      </c>
      <c r="D57" s="29">
        <f t="shared" si="0"/>
        <v>79.62939626137494</v>
      </c>
    </row>
    <row r="58" spans="1:4" ht="12.75">
      <c r="A58" s="32" t="s">
        <v>61</v>
      </c>
      <c r="B58" s="34">
        <v>76916.2</v>
      </c>
      <c r="C58" s="36">
        <v>61069.8</v>
      </c>
      <c r="D58" s="35">
        <f t="shared" si="0"/>
        <v>79.39783816673211</v>
      </c>
    </row>
    <row r="59" spans="1:4" ht="12.75">
      <c r="A59" s="32" t="s">
        <v>62</v>
      </c>
      <c r="B59" s="34">
        <v>4341.48</v>
      </c>
      <c r="C59" s="36">
        <v>3635.2</v>
      </c>
      <c r="D59" s="35">
        <f t="shared" si="0"/>
        <v>83.73181495711141</v>
      </c>
    </row>
    <row r="60" spans="1:4" ht="12.75">
      <c r="A60" s="30" t="s">
        <v>109</v>
      </c>
      <c r="B60" s="38">
        <f>B61</f>
        <v>241.1</v>
      </c>
      <c r="C60" s="38">
        <f>C61</f>
        <v>241.1</v>
      </c>
      <c r="D60" s="29">
        <f t="shared" si="0"/>
        <v>100</v>
      </c>
    </row>
    <row r="61" spans="1:4" ht="12.75">
      <c r="A61" s="32" t="s">
        <v>110</v>
      </c>
      <c r="B61" s="34">
        <v>241.1</v>
      </c>
      <c r="C61" s="36">
        <v>241.1</v>
      </c>
      <c r="D61" s="35">
        <f t="shared" si="0"/>
        <v>100</v>
      </c>
    </row>
    <row r="62" spans="1:4" ht="12.75">
      <c r="A62" s="30" t="s">
        <v>7</v>
      </c>
      <c r="B62" s="38">
        <f>B63+B64+B65+B66+B67</f>
        <v>260789.27</v>
      </c>
      <c r="C62" s="38">
        <f>C63+C64+C65+C66+C67</f>
        <v>203249.3</v>
      </c>
      <c r="D62" s="29">
        <f t="shared" si="0"/>
        <v>77.93622030538296</v>
      </c>
    </row>
    <row r="63" spans="1:4" ht="12.75">
      <c r="A63" s="32" t="s">
        <v>63</v>
      </c>
      <c r="B63" s="34">
        <v>1655</v>
      </c>
      <c r="C63" s="36">
        <v>1381.6</v>
      </c>
      <c r="D63" s="35">
        <f t="shared" si="0"/>
        <v>83.48036253776434</v>
      </c>
    </row>
    <row r="64" spans="1:4" ht="12.75">
      <c r="A64" s="32" t="s">
        <v>64</v>
      </c>
      <c r="B64" s="34">
        <v>51494.4</v>
      </c>
      <c r="C64" s="36">
        <v>42504.6</v>
      </c>
      <c r="D64" s="35">
        <f t="shared" si="0"/>
        <v>82.5421793437733</v>
      </c>
    </row>
    <row r="65" spans="1:4" ht="12.75">
      <c r="A65" s="32" t="s">
        <v>65</v>
      </c>
      <c r="B65" s="34">
        <v>104483.2</v>
      </c>
      <c r="C65" s="36">
        <v>82603.5</v>
      </c>
      <c r="D65" s="35">
        <f t="shared" si="0"/>
        <v>79.05912146641757</v>
      </c>
    </row>
    <row r="66" spans="1:4" ht="12.75">
      <c r="A66" s="32" t="s">
        <v>66</v>
      </c>
      <c r="B66" s="34">
        <v>93565.27</v>
      </c>
      <c r="C66" s="36">
        <v>68850.6</v>
      </c>
      <c r="D66" s="35">
        <f t="shared" si="0"/>
        <v>73.5856370638379</v>
      </c>
    </row>
    <row r="67" spans="1:4" ht="12.75">
      <c r="A67" s="32" t="s">
        <v>67</v>
      </c>
      <c r="B67" s="34">
        <v>9591.4</v>
      </c>
      <c r="C67" s="36">
        <v>7909</v>
      </c>
      <c r="D67" s="35">
        <f t="shared" si="0"/>
        <v>82.45928644410618</v>
      </c>
    </row>
    <row r="68" spans="1:4" ht="12.75">
      <c r="A68" s="30" t="s">
        <v>36</v>
      </c>
      <c r="B68" s="28">
        <v>2174.9</v>
      </c>
      <c r="C68" s="28">
        <v>1550.2</v>
      </c>
      <c r="D68" s="29">
        <f t="shared" si="0"/>
        <v>71.2768403144972</v>
      </c>
    </row>
    <row r="69" spans="1:4" ht="12.75">
      <c r="A69" s="30" t="s">
        <v>37</v>
      </c>
      <c r="B69" s="28">
        <v>2266</v>
      </c>
      <c r="C69" s="28">
        <v>1886.3</v>
      </c>
      <c r="D69" s="29">
        <f t="shared" si="0"/>
        <v>83.24360105913505</v>
      </c>
    </row>
    <row r="70" spans="1:4" ht="22.5">
      <c r="A70" s="30" t="s">
        <v>38</v>
      </c>
      <c r="B70" s="28">
        <v>100</v>
      </c>
      <c r="C70" s="28">
        <v>46.55</v>
      </c>
      <c r="D70" s="29">
        <f t="shared" si="0"/>
        <v>46.55</v>
      </c>
    </row>
    <row r="71" spans="1:4" ht="22.5">
      <c r="A71" s="30" t="s">
        <v>41</v>
      </c>
      <c r="B71" s="28">
        <f>B72+B73</f>
        <v>83541.52</v>
      </c>
      <c r="C71" s="28">
        <f>C72+C73</f>
        <v>75062.42</v>
      </c>
      <c r="D71" s="29">
        <f t="shared" si="0"/>
        <v>89.8504360466508</v>
      </c>
    </row>
    <row r="72" spans="1:4" ht="24">
      <c r="A72" s="32" t="s">
        <v>31</v>
      </c>
      <c r="B72" s="33">
        <v>77559.75</v>
      </c>
      <c r="C72" s="36">
        <v>70077.36</v>
      </c>
      <c r="D72" s="35">
        <f>C72/B72*100</f>
        <v>90.35274095133107</v>
      </c>
    </row>
    <row r="73" spans="1:4" ht="12.75">
      <c r="A73" s="32" t="s">
        <v>40</v>
      </c>
      <c r="B73" s="33">
        <v>5981.77</v>
      </c>
      <c r="C73" s="36">
        <v>4985.06</v>
      </c>
      <c r="D73" s="35">
        <f t="shared" si="0"/>
        <v>83.33754056073704</v>
      </c>
    </row>
    <row r="74" spans="1:4" ht="12.75">
      <c r="A74" s="30" t="s">
        <v>28</v>
      </c>
      <c r="B74" s="28">
        <f>B31+B38+B40+B42+B47+B51+B57+B60+B62+B68+B69+B70+B71</f>
        <v>990198.44</v>
      </c>
      <c r="C74" s="28">
        <f>C31+C38+C40+C42+C47+C51+C57+C60+C62+C68+C69+C70+C71</f>
        <v>759902.9400000001</v>
      </c>
      <c r="D74" s="29">
        <f t="shared" si="0"/>
        <v>76.74249012147506</v>
      </c>
    </row>
    <row r="75" spans="1:4" ht="22.5">
      <c r="A75" s="30" t="s">
        <v>29</v>
      </c>
      <c r="B75" s="34"/>
      <c r="C75" s="34">
        <f>C29-C74</f>
        <v>61388.572999999975</v>
      </c>
      <c r="D75" s="29"/>
    </row>
    <row r="76" spans="1:4" ht="12.75">
      <c r="A76" s="39"/>
      <c r="B76" s="40" t="s">
        <v>42</v>
      </c>
      <c r="C76" s="41"/>
      <c r="D76" s="13"/>
    </row>
    <row r="77" spans="1:4" ht="12.75">
      <c r="A77" s="42"/>
      <c r="B77" s="43"/>
      <c r="C77" s="44"/>
      <c r="D77" s="13"/>
    </row>
    <row r="78" spans="1:4" ht="30">
      <c r="A78" s="55" t="s">
        <v>1</v>
      </c>
      <c r="B78" s="53" t="s">
        <v>94</v>
      </c>
      <c r="C78" s="54" t="s">
        <v>33</v>
      </c>
      <c r="D78" s="13"/>
    </row>
    <row r="79" spans="1:4" ht="23.25">
      <c r="A79" s="1" t="s">
        <v>30</v>
      </c>
      <c r="B79" s="6">
        <f>B80</f>
        <v>2370000</v>
      </c>
      <c r="C79" s="6">
        <f>C80+C92</f>
        <v>-61388582.06000006</v>
      </c>
      <c r="D79" s="13"/>
    </row>
    <row r="80" spans="1:4" ht="22.5">
      <c r="A80" s="45" t="s">
        <v>73</v>
      </c>
      <c r="B80" s="3">
        <v>2370000</v>
      </c>
      <c r="C80" s="3"/>
      <c r="D80" s="13"/>
    </row>
    <row r="81" spans="1:4" ht="24">
      <c r="A81" s="11" t="s">
        <v>83</v>
      </c>
      <c r="B81" s="3">
        <v>1580000</v>
      </c>
      <c r="C81" s="3"/>
      <c r="D81" s="13"/>
    </row>
    <row r="82" spans="1:4" ht="23.25">
      <c r="A82" s="5" t="s">
        <v>84</v>
      </c>
      <c r="B82" s="4">
        <v>2370000</v>
      </c>
      <c r="C82" s="7"/>
      <c r="D82" s="22"/>
    </row>
    <row r="83" spans="1:4" ht="23.25">
      <c r="A83" s="2" t="s">
        <v>85</v>
      </c>
      <c r="B83" s="4">
        <v>2370000</v>
      </c>
      <c r="C83" s="8"/>
      <c r="D83" s="22"/>
    </row>
    <row r="84" spans="1:4" ht="23.25">
      <c r="A84" s="2" t="s">
        <v>86</v>
      </c>
      <c r="B84" s="4">
        <v>-790000</v>
      </c>
      <c r="C84" s="9"/>
      <c r="D84" s="13"/>
    </row>
    <row r="85" spans="1:4" ht="34.5">
      <c r="A85" s="5" t="s">
        <v>87</v>
      </c>
      <c r="B85" s="4">
        <v>-790000</v>
      </c>
      <c r="C85" s="47"/>
      <c r="D85" s="22"/>
    </row>
    <row r="86" spans="1:4" ht="23.25">
      <c r="A86" s="2" t="s">
        <v>74</v>
      </c>
      <c r="B86" s="46">
        <v>790000</v>
      </c>
      <c r="C86" s="47"/>
      <c r="D86" s="22"/>
    </row>
    <row r="87" spans="1:4" ht="34.5">
      <c r="A87" s="2" t="s">
        <v>75</v>
      </c>
      <c r="B87" s="46">
        <v>790000</v>
      </c>
      <c r="C87" s="47"/>
      <c r="D87" s="22"/>
    </row>
    <row r="88" spans="1:4" ht="34.5">
      <c r="A88" s="2" t="s">
        <v>88</v>
      </c>
      <c r="B88" s="4">
        <v>30000000</v>
      </c>
      <c r="C88" s="4"/>
      <c r="D88" s="22"/>
    </row>
    <row r="89" spans="1:4" ht="34.5">
      <c r="A89" s="2" t="s">
        <v>76</v>
      </c>
      <c r="B89" s="4">
        <v>30000000</v>
      </c>
      <c r="C89" s="8"/>
      <c r="D89" s="22"/>
    </row>
    <row r="90" spans="1:4" ht="34.5">
      <c r="A90" s="5" t="s">
        <v>77</v>
      </c>
      <c r="B90" s="4">
        <v>-29210000</v>
      </c>
      <c r="C90" s="47"/>
      <c r="D90" s="13"/>
    </row>
    <row r="91" spans="1:4" ht="34.5">
      <c r="A91" s="5" t="s">
        <v>78</v>
      </c>
      <c r="B91" s="4">
        <v>-29210000</v>
      </c>
      <c r="C91" s="47">
        <v>0</v>
      </c>
      <c r="D91" s="22"/>
    </row>
    <row r="92" spans="1:4" ht="12.75">
      <c r="A92" s="12" t="s">
        <v>89</v>
      </c>
      <c r="B92" s="8">
        <f>B95+B98</f>
        <v>0</v>
      </c>
      <c r="C92" s="48">
        <f>C93</f>
        <v>-61388582.06000006</v>
      </c>
      <c r="D92" s="22"/>
    </row>
    <row r="93" spans="1:4" ht="23.25">
      <c r="A93" s="5" t="s">
        <v>79</v>
      </c>
      <c r="B93" s="10">
        <f>B94+B98</f>
        <v>0</v>
      </c>
      <c r="C93" s="49">
        <f>C94+C98</f>
        <v>-61388582.06000006</v>
      </c>
      <c r="D93" s="22"/>
    </row>
    <row r="94" spans="1:4" ht="12.75">
      <c r="A94" s="5" t="s">
        <v>99</v>
      </c>
      <c r="B94" s="4">
        <v>-1020198411.84</v>
      </c>
      <c r="C94" s="49">
        <v>-826061559.57</v>
      </c>
      <c r="D94" s="22"/>
    </row>
    <row r="95" spans="1:4" ht="12.75">
      <c r="A95" s="5" t="s">
        <v>100</v>
      </c>
      <c r="B95" s="4">
        <v>-1020198411.84</v>
      </c>
      <c r="C95" s="49">
        <v>-826061559.57</v>
      </c>
      <c r="D95" s="13"/>
    </row>
    <row r="96" spans="1:4" ht="23.25">
      <c r="A96" s="5" t="s">
        <v>101</v>
      </c>
      <c r="B96" s="4">
        <v>-1020198411.84</v>
      </c>
      <c r="C96" s="49">
        <v>-826061559.57</v>
      </c>
      <c r="D96" s="14"/>
    </row>
    <row r="97" spans="1:4" ht="23.25">
      <c r="A97" s="5" t="s">
        <v>102</v>
      </c>
      <c r="B97" s="4">
        <v>-1020198411.84</v>
      </c>
      <c r="C97" s="49">
        <v>-826061559.57</v>
      </c>
      <c r="D97" s="14"/>
    </row>
    <row r="98" spans="1:4" ht="13.5">
      <c r="A98" s="5" t="s">
        <v>80</v>
      </c>
      <c r="B98" s="4">
        <v>1020198411.84</v>
      </c>
      <c r="C98" s="49">
        <v>764672977.51</v>
      </c>
      <c r="D98" s="14"/>
    </row>
    <row r="99" spans="1:4" ht="13.5">
      <c r="A99" s="5" t="s">
        <v>81</v>
      </c>
      <c r="B99" s="4">
        <v>1020198411.84</v>
      </c>
      <c r="C99" s="49">
        <v>764672977.51</v>
      </c>
      <c r="D99" s="14"/>
    </row>
    <row r="100" spans="1:4" ht="23.25">
      <c r="A100" s="5" t="s">
        <v>90</v>
      </c>
      <c r="B100" s="4">
        <v>1020198411.84</v>
      </c>
      <c r="C100" s="49">
        <v>764672977.51</v>
      </c>
      <c r="D100" s="14"/>
    </row>
    <row r="101" spans="1:4" ht="23.25">
      <c r="A101" s="5" t="s">
        <v>82</v>
      </c>
      <c r="B101" s="4">
        <v>1020198411.84</v>
      </c>
      <c r="C101" s="49">
        <v>764672977.51</v>
      </c>
      <c r="D101" s="14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1"/>
  <sheetViews>
    <sheetView zoomScalePageLayoutView="0" workbookViewId="0" topLeftCell="A76">
      <selection activeCell="C92" sqref="C92"/>
    </sheetView>
  </sheetViews>
  <sheetFormatPr defaultColWidth="9.00390625" defaultRowHeight="12.75"/>
  <cols>
    <col min="1" max="1" width="46.50390625" style="0" customWidth="1"/>
    <col min="2" max="2" width="15.125" style="0" customWidth="1"/>
    <col min="3" max="4" width="15.00390625" style="0" customWidth="1"/>
  </cols>
  <sheetData>
    <row r="1" spans="1:4" ht="15">
      <c r="A1" s="56" t="s">
        <v>43</v>
      </c>
      <c r="B1" s="57"/>
      <c r="C1" s="57"/>
      <c r="D1" s="57"/>
    </row>
    <row r="2" spans="1:4" ht="15">
      <c r="A2" s="58" t="s">
        <v>91</v>
      </c>
      <c r="B2" s="59"/>
      <c r="C2" s="59"/>
      <c r="D2" s="59"/>
    </row>
    <row r="3" spans="1:4" ht="15">
      <c r="A3" s="60" t="s">
        <v>111</v>
      </c>
      <c r="B3" s="59"/>
      <c r="C3" s="59"/>
      <c r="D3" s="59"/>
    </row>
    <row r="4" spans="1:4" ht="14.25" thickBot="1">
      <c r="A4" s="15"/>
      <c r="B4" s="16"/>
      <c r="C4" s="17"/>
      <c r="D4" s="13" t="s">
        <v>69</v>
      </c>
    </row>
    <row r="5" spans="1:4" ht="14.25" thickBot="1">
      <c r="A5" s="18" t="s">
        <v>1</v>
      </c>
      <c r="B5" s="19" t="s">
        <v>32</v>
      </c>
      <c r="C5" s="20" t="s">
        <v>33</v>
      </c>
      <c r="D5" s="21" t="s">
        <v>17</v>
      </c>
    </row>
    <row r="6" spans="1:4" ht="13.5" thickBot="1">
      <c r="A6" s="23">
        <v>1</v>
      </c>
      <c r="B6" s="24">
        <v>2</v>
      </c>
      <c r="C6" s="25">
        <v>3</v>
      </c>
      <c r="D6" s="26">
        <v>4</v>
      </c>
    </row>
    <row r="7" spans="1:4" ht="12.75">
      <c r="A7" s="27" t="s">
        <v>18</v>
      </c>
      <c r="B7" s="28">
        <f>B8+B10+B11+B13+B14+B15+B17+B18+B19+B20</f>
        <v>111751.8</v>
      </c>
      <c r="C7" s="28">
        <f>C8+C10+C11+C13+C14+C15+C17+C18+C19+C20</f>
        <v>108485.34999999999</v>
      </c>
      <c r="D7" s="29">
        <f>C7/B7*100</f>
        <v>97.07704931822127</v>
      </c>
    </row>
    <row r="8" spans="1:4" ht="12.75">
      <c r="A8" s="30" t="s">
        <v>15</v>
      </c>
      <c r="B8" s="31">
        <f>B9</f>
        <v>62040</v>
      </c>
      <c r="C8" s="31">
        <f>C9</f>
        <v>57187.504</v>
      </c>
      <c r="D8" s="29">
        <f aca="true" t="shared" si="0" ref="D8:D74">C8/B8*100</f>
        <v>92.17843971631206</v>
      </c>
    </row>
    <row r="9" spans="1:4" ht="12.75">
      <c r="A9" s="32" t="s">
        <v>0</v>
      </c>
      <c r="B9" s="33">
        <v>62040</v>
      </c>
      <c r="C9" s="34">
        <v>57187.504</v>
      </c>
      <c r="D9" s="35">
        <f t="shared" si="0"/>
        <v>92.17843971631206</v>
      </c>
    </row>
    <row r="10" spans="1:4" ht="12.75">
      <c r="A10" s="30" t="s">
        <v>2</v>
      </c>
      <c r="B10" s="28">
        <v>7600</v>
      </c>
      <c r="C10" s="37">
        <v>7525.04</v>
      </c>
      <c r="D10" s="29">
        <f t="shared" si="0"/>
        <v>99.01368421052632</v>
      </c>
    </row>
    <row r="11" spans="1:4" ht="12.75">
      <c r="A11" s="30" t="s">
        <v>3</v>
      </c>
      <c r="B11" s="28">
        <f>B12</f>
        <v>420</v>
      </c>
      <c r="C11" s="28">
        <f>C12</f>
        <v>351.669</v>
      </c>
      <c r="D11" s="29">
        <f t="shared" si="0"/>
        <v>83.73071428571428</v>
      </c>
    </row>
    <row r="12" spans="1:4" ht="12.75">
      <c r="A12" s="32" t="s">
        <v>8</v>
      </c>
      <c r="B12" s="33">
        <v>420</v>
      </c>
      <c r="C12" s="36">
        <v>351.669</v>
      </c>
      <c r="D12" s="35">
        <f t="shared" si="0"/>
        <v>83.73071428571428</v>
      </c>
    </row>
    <row r="13" spans="1:4" ht="12.75">
      <c r="A13" s="30" t="s">
        <v>19</v>
      </c>
      <c r="B13" s="28">
        <v>3610</v>
      </c>
      <c r="C13" s="38">
        <v>3424.752</v>
      </c>
      <c r="D13" s="29">
        <f t="shared" si="0"/>
        <v>94.86847645429363</v>
      </c>
    </row>
    <row r="14" spans="1:4" ht="33.75">
      <c r="A14" s="30" t="s">
        <v>39</v>
      </c>
      <c r="B14" s="28">
        <v>25065</v>
      </c>
      <c r="C14" s="38">
        <v>24384.987</v>
      </c>
      <c r="D14" s="29">
        <f t="shared" si="0"/>
        <v>97.28700179533215</v>
      </c>
    </row>
    <row r="15" spans="1:4" ht="22.5">
      <c r="A15" s="30" t="s">
        <v>9</v>
      </c>
      <c r="B15" s="28">
        <f>B16</f>
        <v>270</v>
      </c>
      <c r="C15" s="28">
        <f>C16</f>
        <v>237.389</v>
      </c>
      <c r="D15" s="29">
        <f t="shared" si="0"/>
        <v>87.92185185185186</v>
      </c>
    </row>
    <row r="16" spans="1:4" ht="12.75">
      <c r="A16" s="32" t="s">
        <v>10</v>
      </c>
      <c r="B16" s="33">
        <v>270</v>
      </c>
      <c r="C16" s="36">
        <v>237.389</v>
      </c>
      <c r="D16" s="35">
        <f t="shared" si="0"/>
        <v>87.92185185185186</v>
      </c>
    </row>
    <row r="17" spans="1:4" ht="22.5">
      <c r="A17" s="30" t="s">
        <v>11</v>
      </c>
      <c r="B17" s="28">
        <v>2865</v>
      </c>
      <c r="C17" s="38">
        <v>5642.563</v>
      </c>
      <c r="D17" s="29">
        <f t="shared" si="0"/>
        <v>196.9480977312391</v>
      </c>
    </row>
    <row r="18" spans="1:4" ht="22.5">
      <c r="A18" s="30" t="s">
        <v>20</v>
      </c>
      <c r="B18" s="28">
        <v>7950</v>
      </c>
      <c r="C18" s="37">
        <v>7799.121</v>
      </c>
      <c r="D18" s="29" t="s">
        <v>68</v>
      </c>
    </row>
    <row r="19" spans="1:4" ht="12.75">
      <c r="A19" s="30" t="s">
        <v>21</v>
      </c>
      <c r="B19" s="28">
        <v>1911</v>
      </c>
      <c r="C19" s="37">
        <v>1888.85</v>
      </c>
      <c r="D19" s="29">
        <f t="shared" si="0"/>
        <v>98.84092098377812</v>
      </c>
    </row>
    <row r="20" spans="1:4" ht="12.75">
      <c r="A20" s="30" t="s">
        <v>4</v>
      </c>
      <c r="B20" s="28">
        <v>20.8</v>
      </c>
      <c r="C20" s="37">
        <v>43.475</v>
      </c>
      <c r="D20" s="29" t="s">
        <v>68</v>
      </c>
    </row>
    <row r="21" spans="1:4" ht="12.75">
      <c r="A21" s="30" t="s">
        <v>16</v>
      </c>
      <c r="B21" s="28">
        <f>B22+B27+B28</f>
        <v>904437.5109999999</v>
      </c>
      <c r="C21" s="28">
        <f>C22+C27+C28</f>
        <v>787524.061</v>
      </c>
      <c r="D21" s="29">
        <f t="shared" si="0"/>
        <v>87.07335237890194</v>
      </c>
    </row>
    <row r="22" spans="1:4" ht="36">
      <c r="A22" s="32" t="s">
        <v>22</v>
      </c>
      <c r="B22" s="33">
        <f>B23+B24+B25+B26</f>
        <v>901171.173</v>
      </c>
      <c r="C22" s="33">
        <f>C23+C24+C25+C26</f>
        <v>789628.6950000001</v>
      </c>
      <c r="D22" s="35">
        <f t="shared" si="0"/>
        <v>87.62249821766103</v>
      </c>
    </row>
    <row r="23" spans="1:4" ht="24">
      <c r="A23" s="32" t="s">
        <v>23</v>
      </c>
      <c r="B23" s="33">
        <v>393161.5</v>
      </c>
      <c r="C23" s="36">
        <v>333431.613</v>
      </c>
      <c r="D23" s="35">
        <f t="shared" si="0"/>
        <v>84.80779857641198</v>
      </c>
    </row>
    <row r="24" spans="1:4" ht="24">
      <c r="A24" s="32" t="s">
        <v>24</v>
      </c>
      <c r="B24" s="33">
        <v>47033.47</v>
      </c>
      <c r="C24" s="36">
        <v>46306.357</v>
      </c>
      <c r="D24" s="35">
        <f t="shared" si="0"/>
        <v>98.45405197617782</v>
      </c>
    </row>
    <row r="25" spans="1:4" ht="24">
      <c r="A25" s="32" t="s">
        <v>25</v>
      </c>
      <c r="B25" s="33">
        <v>460432.849</v>
      </c>
      <c r="C25" s="36">
        <v>409647.371</v>
      </c>
      <c r="D25" s="35">
        <f t="shared" si="0"/>
        <v>88.97005760768386</v>
      </c>
    </row>
    <row r="26" spans="1:4" ht="12.75">
      <c r="A26" s="32" t="s">
        <v>26</v>
      </c>
      <c r="B26" s="33">
        <v>543.354</v>
      </c>
      <c r="C26" s="36">
        <v>243.354</v>
      </c>
      <c r="D26" s="35">
        <f t="shared" si="0"/>
        <v>44.787376185691095</v>
      </c>
    </row>
    <row r="27" spans="1:4" ht="12.75">
      <c r="A27" s="32" t="s">
        <v>70</v>
      </c>
      <c r="B27" s="33">
        <v>3266.338</v>
      </c>
      <c r="C27" s="36">
        <v>884.264</v>
      </c>
      <c r="D27" s="35">
        <f t="shared" si="0"/>
        <v>27.07202990015118</v>
      </c>
    </row>
    <row r="28" spans="1:4" ht="36">
      <c r="A28" s="32" t="s">
        <v>71</v>
      </c>
      <c r="B28" s="33"/>
      <c r="C28" s="36">
        <v>-2988.898</v>
      </c>
      <c r="D28" s="35"/>
    </row>
    <row r="29" spans="1:4" ht="12.75">
      <c r="A29" s="30" t="s">
        <v>27</v>
      </c>
      <c r="B29" s="28">
        <f>B7+B21</f>
        <v>1016189.311</v>
      </c>
      <c r="C29" s="28">
        <f>C7+C21</f>
        <v>896009.411</v>
      </c>
      <c r="D29" s="29">
        <f t="shared" si="0"/>
        <v>88.17347331849665</v>
      </c>
    </row>
    <row r="30" spans="1:4" ht="12.75">
      <c r="A30" s="50"/>
      <c r="B30" s="51"/>
      <c r="C30" s="51"/>
      <c r="D30" s="52"/>
    </row>
    <row r="31" spans="1:4" ht="12.75">
      <c r="A31" s="50" t="s">
        <v>12</v>
      </c>
      <c r="B31" s="38">
        <f>SUM(B32:B37)</f>
        <v>53977.950000000004</v>
      </c>
      <c r="C31" s="38">
        <f>SUM(C32:C37)</f>
        <v>46717.81</v>
      </c>
      <c r="D31" s="52">
        <f t="shared" si="0"/>
        <v>86.54980413298392</v>
      </c>
    </row>
    <row r="32" spans="1:4" ht="24">
      <c r="A32" s="32" t="s">
        <v>44</v>
      </c>
      <c r="B32" s="34">
        <v>795.3</v>
      </c>
      <c r="C32" s="36">
        <v>711.48</v>
      </c>
      <c r="D32" s="35">
        <f t="shared" si="0"/>
        <v>89.46058091286308</v>
      </c>
    </row>
    <row r="33" spans="1:4" ht="36">
      <c r="A33" s="32" t="s">
        <v>45</v>
      </c>
      <c r="B33" s="34">
        <v>1093.54</v>
      </c>
      <c r="C33" s="36">
        <v>996.98</v>
      </c>
      <c r="D33" s="35">
        <f t="shared" si="0"/>
        <v>91.16996177551805</v>
      </c>
    </row>
    <row r="34" spans="1:4" ht="36">
      <c r="A34" s="32" t="s">
        <v>46</v>
      </c>
      <c r="B34" s="34">
        <v>18157.09</v>
      </c>
      <c r="C34" s="36">
        <v>16138.27</v>
      </c>
      <c r="D34" s="35">
        <f t="shared" si="0"/>
        <v>88.88136810469078</v>
      </c>
    </row>
    <row r="35" spans="1:4" ht="36">
      <c r="A35" s="32" t="s">
        <v>47</v>
      </c>
      <c r="B35" s="34">
        <v>379.41</v>
      </c>
      <c r="C35" s="36">
        <v>329.41</v>
      </c>
      <c r="D35" s="35">
        <f t="shared" si="0"/>
        <v>86.82164413167813</v>
      </c>
    </row>
    <row r="36" spans="1:4" ht="12.75">
      <c r="A36" s="32" t="s">
        <v>48</v>
      </c>
      <c r="B36" s="34">
        <v>52.2</v>
      </c>
      <c r="C36" s="36">
        <v>0</v>
      </c>
      <c r="D36" s="35">
        <f t="shared" si="0"/>
        <v>0</v>
      </c>
    </row>
    <row r="37" spans="1:4" ht="12.75">
      <c r="A37" s="32" t="s">
        <v>49</v>
      </c>
      <c r="B37" s="34">
        <v>33500.41</v>
      </c>
      <c r="C37" s="36">
        <v>28541.67</v>
      </c>
      <c r="D37" s="35">
        <f t="shared" si="0"/>
        <v>85.19797220392226</v>
      </c>
    </row>
    <row r="38" spans="1:4" ht="12.75">
      <c r="A38" s="30" t="s">
        <v>34</v>
      </c>
      <c r="B38" s="28">
        <f>B39</f>
        <v>967.1</v>
      </c>
      <c r="C38" s="28">
        <f>C39</f>
        <v>895.54</v>
      </c>
      <c r="D38" s="29">
        <f t="shared" si="0"/>
        <v>92.60055837038568</v>
      </c>
    </row>
    <row r="39" spans="1:4" ht="12.75">
      <c r="A39" s="32" t="s">
        <v>50</v>
      </c>
      <c r="B39" s="33">
        <v>967.1</v>
      </c>
      <c r="C39" s="36">
        <v>895.54</v>
      </c>
      <c r="D39" s="29">
        <f t="shared" si="0"/>
        <v>92.60055837038568</v>
      </c>
    </row>
    <row r="40" spans="1:4" ht="22.5">
      <c r="A40" s="30" t="s">
        <v>13</v>
      </c>
      <c r="B40" s="38">
        <f>B41</f>
        <v>2699</v>
      </c>
      <c r="C40" s="38">
        <f>C41</f>
        <v>2190.27</v>
      </c>
      <c r="D40" s="29">
        <f t="shared" si="0"/>
        <v>81.15116709892553</v>
      </c>
    </row>
    <row r="41" spans="1:4" ht="24">
      <c r="A41" s="32" t="s">
        <v>51</v>
      </c>
      <c r="B41" s="34">
        <v>2699</v>
      </c>
      <c r="C41" s="36">
        <v>2190.27</v>
      </c>
      <c r="D41" s="35">
        <f t="shared" si="0"/>
        <v>81.15116709892553</v>
      </c>
    </row>
    <row r="42" spans="1:4" ht="12.75">
      <c r="A42" s="30" t="s">
        <v>14</v>
      </c>
      <c r="B42" s="38">
        <f>SUM(B43:B46)</f>
        <v>12624.960000000001</v>
      </c>
      <c r="C42" s="38">
        <f>SUM(C43:C46)</f>
        <v>10619.410000000002</v>
      </c>
      <c r="D42" s="29">
        <f t="shared" si="0"/>
        <v>84.1144051149469</v>
      </c>
    </row>
    <row r="43" spans="1:4" ht="12.75">
      <c r="A43" s="32" t="s">
        <v>72</v>
      </c>
      <c r="B43" s="34">
        <v>8531.43</v>
      </c>
      <c r="C43" s="36">
        <v>7031.43</v>
      </c>
      <c r="D43" s="35">
        <f t="shared" si="0"/>
        <v>82.41795337944518</v>
      </c>
    </row>
    <row r="44" spans="1:4" ht="12.75">
      <c r="A44" s="32" t="s">
        <v>52</v>
      </c>
      <c r="B44" s="34">
        <v>2322.83</v>
      </c>
      <c r="C44" s="36">
        <v>2081.11</v>
      </c>
      <c r="D44" s="35">
        <f t="shared" si="0"/>
        <v>89.59372833999906</v>
      </c>
    </row>
    <row r="45" spans="1:4" ht="12.75">
      <c r="A45" s="32" t="s">
        <v>53</v>
      </c>
      <c r="B45" s="34">
        <v>1610.7</v>
      </c>
      <c r="C45" s="36">
        <v>1358.33</v>
      </c>
      <c r="D45" s="35">
        <f t="shared" si="0"/>
        <v>84.33165704352145</v>
      </c>
    </row>
    <row r="46" spans="1:4" ht="12.75">
      <c r="A46" s="32" t="s">
        <v>54</v>
      </c>
      <c r="B46" s="34">
        <v>160</v>
      </c>
      <c r="C46" s="36">
        <v>148.54</v>
      </c>
      <c r="D46" s="35">
        <f t="shared" si="0"/>
        <v>92.83749999999999</v>
      </c>
    </row>
    <row r="47" spans="1:4" ht="12.75">
      <c r="A47" s="30" t="s">
        <v>5</v>
      </c>
      <c r="B47" s="38">
        <f>SUM(B48:B50)</f>
        <v>38488.920000000006</v>
      </c>
      <c r="C47" s="38">
        <f>SUM(C48:C50)</f>
        <v>20493.089999999997</v>
      </c>
      <c r="D47" s="29">
        <f t="shared" si="0"/>
        <v>53.24412844008092</v>
      </c>
    </row>
    <row r="48" spans="1:4" ht="12.75">
      <c r="A48" s="32" t="s">
        <v>55</v>
      </c>
      <c r="B48" s="34">
        <v>497.26</v>
      </c>
      <c r="C48" s="36">
        <v>406.67</v>
      </c>
      <c r="D48" s="35">
        <f t="shared" si="0"/>
        <v>81.78216627116599</v>
      </c>
    </row>
    <row r="49" spans="1:4" ht="12.75">
      <c r="A49" s="32" t="s">
        <v>56</v>
      </c>
      <c r="B49" s="34">
        <v>37891.66</v>
      </c>
      <c r="C49" s="36">
        <v>20086.42</v>
      </c>
      <c r="D49" s="35">
        <f t="shared" si="0"/>
        <v>53.01013468399114</v>
      </c>
    </row>
    <row r="50" spans="1:4" ht="12.75">
      <c r="A50" s="32" t="s">
        <v>106</v>
      </c>
      <c r="B50" s="34">
        <v>100</v>
      </c>
      <c r="C50" s="36">
        <v>0</v>
      </c>
      <c r="D50" s="35">
        <f t="shared" si="0"/>
        <v>0</v>
      </c>
    </row>
    <row r="51" spans="1:4" ht="12.75">
      <c r="A51" s="30" t="s">
        <v>6</v>
      </c>
      <c r="B51" s="38">
        <f>SUM(B52:B56)</f>
        <v>461039.52999999997</v>
      </c>
      <c r="C51" s="38">
        <f>SUM(C52:C56)</f>
        <v>409574.19999999995</v>
      </c>
      <c r="D51" s="29">
        <f t="shared" si="0"/>
        <v>88.83711121256782</v>
      </c>
    </row>
    <row r="52" spans="1:4" ht="12.75">
      <c r="A52" s="32" t="s">
        <v>57</v>
      </c>
      <c r="B52" s="34">
        <v>139788.49</v>
      </c>
      <c r="C52" s="36">
        <v>122463.2</v>
      </c>
      <c r="D52" s="35">
        <f t="shared" si="0"/>
        <v>87.60606828215971</v>
      </c>
    </row>
    <row r="53" spans="1:4" ht="12.75">
      <c r="A53" s="32" t="s">
        <v>58</v>
      </c>
      <c r="B53" s="34">
        <v>252852</v>
      </c>
      <c r="C53" s="36">
        <v>227088.1</v>
      </c>
      <c r="D53" s="35">
        <f t="shared" si="0"/>
        <v>89.81067976523816</v>
      </c>
    </row>
    <row r="54" spans="1:4" ht="12.75">
      <c r="A54" s="32" t="s">
        <v>93</v>
      </c>
      <c r="B54" s="34">
        <v>46745.71</v>
      </c>
      <c r="C54" s="36">
        <v>40962.85</v>
      </c>
      <c r="D54" s="35">
        <f t="shared" si="0"/>
        <v>87.62911077829388</v>
      </c>
    </row>
    <row r="55" spans="1:4" ht="12.75">
      <c r="A55" s="32" t="s">
        <v>59</v>
      </c>
      <c r="B55" s="34">
        <v>3183.6</v>
      </c>
      <c r="C55" s="36">
        <v>2786</v>
      </c>
      <c r="D55" s="35">
        <f t="shared" si="0"/>
        <v>87.51099384344766</v>
      </c>
    </row>
    <row r="56" spans="1:4" ht="12.75">
      <c r="A56" s="32" t="s">
        <v>60</v>
      </c>
      <c r="B56" s="34">
        <v>18469.73</v>
      </c>
      <c r="C56" s="36">
        <v>16274.05</v>
      </c>
      <c r="D56" s="35">
        <f t="shared" si="0"/>
        <v>88.11200813439069</v>
      </c>
    </row>
    <row r="57" spans="1:4" ht="12.75">
      <c r="A57" s="30" t="s">
        <v>35</v>
      </c>
      <c r="B57" s="38">
        <f>SUM(B58:B59)</f>
        <v>83760.8</v>
      </c>
      <c r="C57" s="38">
        <f>SUM(C58:C59)</f>
        <v>71766.33</v>
      </c>
      <c r="D57" s="29">
        <f t="shared" si="0"/>
        <v>85.68009140313846</v>
      </c>
    </row>
    <row r="58" spans="1:4" ht="12.75">
      <c r="A58" s="32" t="s">
        <v>61</v>
      </c>
      <c r="B58" s="34">
        <v>79416.57</v>
      </c>
      <c r="C58" s="36">
        <v>67797.11</v>
      </c>
      <c r="D58" s="35">
        <f t="shared" si="0"/>
        <v>85.36897274712317</v>
      </c>
    </row>
    <row r="59" spans="1:4" ht="12.75">
      <c r="A59" s="32" t="s">
        <v>62</v>
      </c>
      <c r="B59" s="34">
        <v>4344.23</v>
      </c>
      <c r="C59" s="36">
        <v>3969.22</v>
      </c>
      <c r="D59" s="35">
        <f t="shared" si="0"/>
        <v>91.36763016691106</v>
      </c>
    </row>
    <row r="60" spans="1:4" ht="12.75">
      <c r="A60" s="30" t="s">
        <v>109</v>
      </c>
      <c r="B60" s="38">
        <f>B61</f>
        <v>241.9</v>
      </c>
      <c r="C60" s="38">
        <f>C61</f>
        <v>241.9</v>
      </c>
      <c r="D60" s="29">
        <f t="shared" si="0"/>
        <v>100</v>
      </c>
    </row>
    <row r="61" spans="1:4" ht="12.75">
      <c r="A61" s="32" t="s">
        <v>110</v>
      </c>
      <c r="B61" s="34">
        <v>241.9</v>
      </c>
      <c r="C61" s="36">
        <v>241.9</v>
      </c>
      <c r="D61" s="35">
        <f t="shared" si="0"/>
        <v>100</v>
      </c>
    </row>
    <row r="62" spans="1:4" ht="12.75">
      <c r="A62" s="30" t="s">
        <v>7</v>
      </c>
      <c r="B62" s="38">
        <f>B63+B64+B65+B66+B67</f>
        <v>259371.53000000003</v>
      </c>
      <c r="C62" s="38">
        <f>C63+C64+C65+C66+C67</f>
        <v>223895.88</v>
      </c>
      <c r="D62" s="29">
        <f t="shared" si="0"/>
        <v>86.32245798141376</v>
      </c>
    </row>
    <row r="63" spans="1:4" ht="12.75">
      <c r="A63" s="32" t="s">
        <v>63</v>
      </c>
      <c r="B63" s="34">
        <v>1655</v>
      </c>
      <c r="C63" s="36">
        <v>1521.17</v>
      </c>
      <c r="D63" s="35">
        <f t="shared" si="0"/>
        <v>91.91359516616315</v>
      </c>
    </row>
    <row r="64" spans="1:4" ht="12.75">
      <c r="A64" s="32" t="s">
        <v>64</v>
      </c>
      <c r="B64" s="34">
        <v>52389.4</v>
      </c>
      <c r="C64" s="36">
        <v>47280.42</v>
      </c>
      <c r="D64" s="35">
        <f t="shared" si="0"/>
        <v>90.24806544835405</v>
      </c>
    </row>
    <row r="65" spans="1:4" ht="12.75">
      <c r="A65" s="32" t="s">
        <v>65</v>
      </c>
      <c r="B65" s="34">
        <v>104680.1</v>
      </c>
      <c r="C65" s="36">
        <v>91031.24</v>
      </c>
      <c r="D65" s="35">
        <f t="shared" si="0"/>
        <v>86.96136132846645</v>
      </c>
    </row>
    <row r="66" spans="1:4" ht="12.75">
      <c r="A66" s="32" t="s">
        <v>66</v>
      </c>
      <c r="B66" s="34">
        <v>90953.27</v>
      </c>
      <c r="C66" s="36">
        <v>75463.19</v>
      </c>
      <c r="D66" s="35">
        <f t="shared" si="0"/>
        <v>82.9691884634824</v>
      </c>
    </row>
    <row r="67" spans="1:4" ht="12.75">
      <c r="A67" s="32" t="s">
        <v>67</v>
      </c>
      <c r="B67" s="34">
        <v>9693.76</v>
      </c>
      <c r="C67" s="36">
        <v>8599.86</v>
      </c>
      <c r="D67" s="35">
        <f t="shared" si="0"/>
        <v>88.715421054369</v>
      </c>
    </row>
    <row r="68" spans="1:4" ht="12.75">
      <c r="A68" s="30" t="s">
        <v>36</v>
      </c>
      <c r="B68" s="28">
        <v>2174.9</v>
      </c>
      <c r="C68" s="28">
        <v>1691.2</v>
      </c>
      <c r="D68" s="29">
        <f t="shared" si="0"/>
        <v>77.75989700675893</v>
      </c>
    </row>
    <row r="69" spans="1:4" ht="12.75">
      <c r="A69" s="30" t="s">
        <v>37</v>
      </c>
      <c r="B69" s="28">
        <v>2266</v>
      </c>
      <c r="C69" s="28">
        <v>2040.8</v>
      </c>
      <c r="D69" s="29">
        <f t="shared" si="0"/>
        <v>90.06178287731686</v>
      </c>
    </row>
    <row r="70" spans="1:4" ht="22.5">
      <c r="A70" s="30" t="s">
        <v>38</v>
      </c>
      <c r="B70" s="28">
        <v>50</v>
      </c>
      <c r="C70" s="28">
        <v>46.55</v>
      </c>
      <c r="D70" s="29">
        <f t="shared" si="0"/>
        <v>93.1</v>
      </c>
    </row>
    <row r="71" spans="1:4" ht="22.5">
      <c r="A71" s="30" t="s">
        <v>41</v>
      </c>
      <c r="B71" s="28">
        <f>B72+B73</f>
        <v>100896.73999999999</v>
      </c>
      <c r="C71" s="28">
        <f>C72+C73</f>
        <v>79588.90000000001</v>
      </c>
      <c r="D71" s="29">
        <f t="shared" si="0"/>
        <v>78.88153769883944</v>
      </c>
    </row>
    <row r="72" spans="1:4" ht="24">
      <c r="A72" s="32" t="s">
        <v>31</v>
      </c>
      <c r="B72" s="33">
        <v>94328.76</v>
      </c>
      <c r="C72" s="36">
        <v>74120.8</v>
      </c>
      <c r="D72" s="35">
        <f>C72/B72*100</f>
        <v>78.5770956811051</v>
      </c>
    </row>
    <row r="73" spans="1:4" ht="12.75">
      <c r="A73" s="32" t="s">
        <v>40</v>
      </c>
      <c r="B73" s="33">
        <v>6567.98</v>
      </c>
      <c r="C73" s="36">
        <v>5468.1</v>
      </c>
      <c r="D73" s="35">
        <f t="shared" si="0"/>
        <v>83.2539075941157</v>
      </c>
    </row>
    <row r="74" spans="1:4" ht="12.75">
      <c r="A74" s="30" t="s">
        <v>28</v>
      </c>
      <c r="B74" s="28">
        <f>B31+B38+B40+B42+B47+B51+B57+B60+B62+B68+B69+B70+B71</f>
        <v>1018559.3300000001</v>
      </c>
      <c r="C74" s="28">
        <f>C31+C38+C40+C42+C47+C51+C57+C60+C62+C68+C69+C70+C71</f>
        <v>869761.88</v>
      </c>
      <c r="D74" s="29">
        <f t="shared" si="0"/>
        <v>85.3913811775697</v>
      </c>
    </row>
    <row r="75" spans="1:4" ht="22.5">
      <c r="A75" s="30" t="s">
        <v>29</v>
      </c>
      <c r="B75" s="34"/>
      <c r="C75" s="34">
        <f>C29-C74</f>
        <v>26247.53099999996</v>
      </c>
      <c r="D75" s="29"/>
    </row>
    <row r="76" spans="1:4" ht="12.75">
      <c r="A76" s="39"/>
      <c r="B76" s="40" t="s">
        <v>42</v>
      </c>
      <c r="C76" s="41"/>
      <c r="D76" s="13"/>
    </row>
    <row r="77" spans="1:4" ht="12.75">
      <c r="A77" s="42"/>
      <c r="B77" s="43"/>
      <c r="C77" s="44"/>
      <c r="D77" s="13"/>
    </row>
    <row r="78" spans="1:4" ht="30">
      <c r="A78" s="55" t="s">
        <v>1</v>
      </c>
      <c r="B78" s="53" t="s">
        <v>94</v>
      </c>
      <c r="C78" s="54" t="s">
        <v>33</v>
      </c>
      <c r="D78" s="13"/>
    </row>
    <row r="79" spans="1:4" ht="23.25">
      <c r="A79" s="1" t="s">
        <v>30</v>
      </c>
      <c r="B79" s="6">
        <f>B80+B92</f>
        <v>2370000</v>
      </c>
      <c r="C79" s="6">
        <f>C80+C92</f>
        <v>-26247480.639999986</v>
      </c>
      <c r="D79" s="13"/>
    </row>
    <row r="80" spans="1:4" ht="22.5">
      <c r="A80" s="45" t="s">
        <v>73</v>
      </c>
      <c r="B80" s="3">
        <v>-38000</v>
      </c>
      <c r="C80" s="3">
        <v>-19000</v>
      </c>
      <c r="D80" s="13"/>
    </row>
    <row r="81" spans="1:4" ht="24">
      <c r="A81" s="11" t="s">
        <v>83</v>
      </c>
      <c r="B81" s="3"/>
      <c r="C81" s="3"/>
      <c r="D81" s="13"/>
    </row>
    <row r="82" spans="1:4" ht="23.25">
      <c r="A82" s="5" t="s">
        <v>84</v>
      </c>
      <c r="B82" s="4"/>
      <c r="C82" s="7"/>
      <c r="D82" s="22"/>
    </row>
    <row r="83" spans="1:4" ht="23.25">
      <c r="A83" s="2" t="s">
        <v>85</v>
      </c>
      <c r="B83" s="4"/>
      <c r="C83" s="8"/>
      <c r="D83" s="22"/>
    </row>
    <row r="84" spans="1:4" ht="23.25">
      <c r="A84" s="2" t="s">
        <v>86</v>
      </c>
      <c r="B84" s="4"/>
      <c r="C84" s="9"/>
      <c r="D84" s="13"/>
    </row>
    <row r="85" spans="1:4" ht="34.5">
      <c r="A85" s="5" t="s">
        <v>87</v>
      </c>
      <c r="B85" s="4"/>
      <c r="C85" s="9"/>
      <c r="D85" s="22"/>
    </row>
    <row r="86" spans="1:4" ht="23.25">
      <c r="A86" s="2" t="s">
        <v>74</v>
      </c>
      <c r="B86" s="3">
        <v>-38000</v>
      </c>
      <c r="C86" s="3">
        <v>-19000</v>
      </c>
      <c r="D86" s="22"/>
    </row>
    <row r="87" spans="1:4" ht="34.5">
      <c r="A87" s="2" t="s">
        <v>75</v>
      </c>
      <c r="B87" s="3">
        <v>-38000</v>
      </c>
      <c r="C87" s="3">
        <v>-19000</v>
      </c>
      <c r="D87" s="22"/>
    </row>
    <row r="88" spans="1:4" ht="34.5">
      <c r="A88" s="2" t="s">
        <v>88</v>
      </c>
      <c r="B88" s="3">
        <v>-38000</v>
      </c>
      <c r="C88" s="3">
        <v>-19000</v>
      </c>
      <c r="D88" s="22"/>
    </row>
    <row r="89" spans="1:4" ht="34.5">
      <c r="A89" s="2" t="s">
        <v>76</v>
      </c>
      <c r="B89" s="3">
        <v>-38000</v>
      </c>
      <c r="C89" s="3">
        <v>-19000</v>
      </c>
      <c r="D89" s="22"/>
    </row>
    <row r="90" spans="1:4" ht="34.5">
      <c r="A90" s="5" t="s">
        <v>77</v>
      </c>
      <c r="B90" s="3">
        <v>-38000</v>
      </c>
      <c r="C90" s="3">
        <v>-19000</v>
      </c>
      <c r="D90" s="13"/>
    </row>
    <row r="91" spans="1:4" ht="34.5">
      <c r="A91" s="5" t="s">
        <v>78</v>
      </c>
      <c r="B91" s="3">
        <v>-38000</v>
      </c>
      <c r="C91" s="3">
        <v>-19000</v>
      </c>
      <c r="D91" s="22"/>
    </row>
    <row r="92" spans="1:4" ht="12.75">
      <c r="A92" s="12" t="s">
        <v>89</v>
      </c>
      <c r="B92" s="8">
        <f>B95+B98</f>
        <v>2408000</v>
      </c>
      <c r="C92" s="48">
        <f>C93</f>
        <v>-26228480.639999986</v>
      </c>
      <c r="D92" s="22"/>
    </row>
    <row r="93" spans="1:4" ht="23.25">
      <c r="A93" s="5" t="s">
        <v>79</v>
      </c>
      <c r="B93" s="10">
        <f>B94+B98</f>
        <v>2408000</v>
      </c>
      <c r="C93" s="49">
        <f>C94+C98</f>
        <v>-26228480.639999986</v>
      </c>
      <c r="D93" s="22"/>
    </row>
    <row r="94" spans="1:4" ht="12.75">
      <c r="A94" s="5" t="s">
        <v>99</v>
      </c>
      <c r="B94" s="4">
        <v>-1016189311.84</v>
      </c>
      <c r="C94" s="49">
        <v>-901103308.34</v>
      </c>
      <c r="D94" s="22"/>
    </row>
    <row r="95" spans="1:4" ht="12.75">
      <c r="A95" s="5" t="s">
        <v>100</v>
      </c>
      <c r="B95" s="4">
        <v>-1016189311.84</v>
      </c>
      <c r="C95" s="49">
        <v>-901103308.34</v>
      </c>
      <c r="D95" s="13"/>
    </row>
    <row r="96" spans="1:4" ht="23.25">
      <c r="A96" s="5" t="s">
        <v>101</v>
      </c>
      <c r="B96" s="4">
        <v>-1016189311.84</v>
      </c>
      <c r="C96" s="49">
        <v>-901103308.34</v>
      </c>
      <c r="D96" s="14"/>
    </row>
    <row r="97" spans="1:4" ht="23.25">
      <c r="A97" s="5" t="s">
        <v>102</v>
      </c>
      <c r="B97" s="4">
        <v>-1016189311.84</v>
      </c>
      <c r="C97" s="49">
        <v>-901103308.34</v>
      </c>
      <c r="D97" s="14"/>
    </row>
    <row r="98" spans="1:4" ht="13.5">
      <c r="A98" s="5" t="s">
        <v>80</v>
      </c>
      <c r="B98" s="4">
        <v>1018597311.84</v>
      </c>
      <c r="C98" s="49">
        <v>874874827.7</v>
      </c>
      <c r="D98" s="14"/>
    </row>
    <row r="99" spans="1:4" ht="13.5">
      <c r="A99" s="5" t="s">
        <v>81</v>
      </c>
      <c r="B99" s="4">
        <v>1018597311.84</v>
      </c>
      <c r="C99" s="49">
        <v>874874827.7</v>
      </c>
      <c r="D99" s="14"/>
    </row>
    <row r="100" spans="1:4" ht="23.25">
      <c r="A100" s="5" t="s">
        <v>90</v>
      </c>
      <c r="B100" s="4">
        <v>1018597311.84</v>
      </c>
      <c r="C100" s="49">
        <v>874874827.7</v>
      </c>
      <c r="D100" s="14"/>
    </row>
    <row r="101" spans="1:4" ht="23.25">
      <c r="A101" s="5" t="s">
        <v>82</v>
      </c>
      <c r="B101" s="4">
        <v>1018597311.84</v>
      </c>
      <c r="C101" s="49">
        <v>874874827.7</v>
      </c>
      <c r="D101" s="14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1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46.50390625" style="0" customWidth="1"/>
    <col min="2" max="2" width="15.125" style="0" customWidth="1"/>
    <col min="3" max="4" width="15.00390625" style="0" customWidth="1"/>
  </cols>
  <sheetData>
    <row r="1" spans="1:4" ht="15">
      <c r="A1" s="56" t="s">
        <v>43</v>
      </c>
      <c r="B1" s="57"/>
      <c r="C1" s="57"/>
      <c r="D1" s="57"/>
    </row>
    <row r="2" spans="1:4" ht="15">
      <c r="A2" s="58" t="s">
        <v>91</v>
      </c>
      <c r="B2" s="59"/>
      <c r="C2" s="59"/>
      <c r="D2" s="59"/>
    </row>
    <row r="3" spans="1:4" ht="15">
      <c r="A3" s="60" t="s">
        <v>112</v>
      </c>
      <c r="B3" s="59"/>
      <c r="C3" s="59"/>
      <c r="D3" s="59"/>
    </row>
    <row r="4" spans="1:4" ht="14.25" thickBot="1">
      <c r="A4" s="15"/>
      <c r="B4" s="16"/>
      <c r="C4" s="17"/>
      <c r="D4" s="13" t="s">
        <v>69</v>
      </c>
    </row>
    <row r="5" spans="1:4" ht="14.25" thickBot="1">
      <c r="A5" s="18" t="s">
        <v>1</v>
      </c>
      <c r="B5" s="19" t="s">
        <v>32</v>
      </c>
      <c r="C5" s="20" t="s">
        <v>33</v>
      </c>
      <c r="D5" s="21" t="s">
        <v>17</v>
      </c>
    </row>
    <row r="6" spans="1:4" ht="13.5" thickBot="1">
      <c r="A6" s="23">
        <v>1</v>
      </c>
      <c r="B6" s="24">
        <v>2</v>
      </c>
      <c r="C6" s="25">
        <v>3</v>
      </c>
      <c r="D6" s="26">
        <v>4</v>
      </c>
    </row>
    <row r="7" spans="1:4" ht="12.75">
      <c r="A7" s="27" t="s">
        <v>18</v>
      </c>
      <c r="B7" s="28">
        <f>B8+B10+B11+B13+B14+B15+B17+B18+B19+B20</f>
        <v>119461</v>
      </c>
      <c r="C7" s="28">
        <f>C8+C10+C11+C13+C14+C15+C17+C18+C19+C20</f>
        <v>122451.99899999998</v>
      </c>
      <c r="D7" s="29">
        <f>C7/B7*100</f>
        <v>102.50374515532263</v>
      </c>
    </row>
    <row r="8" spans="1:4" ht="12.75">
      <c r="A8" s="30" t="s">
        <v>15</v>
      </c>
      <c r="B8" s="31">
        <f>B9</f>
        <v>66000</v>
      </c>
      <c r="C8" s="31">
        <f>C9</f>
        <v>66000.889</v>
      </c>
      <c r="D8" s="29">
        <f aca="true" t="shared" si="0" ref="D8:D74">C8/B8*100</f>
        <v>100.00134696969695</v>
      </c>
    </row>
    <row r="9" spans="1:4" ht="12.75">
      <c r="A9" s="32" t="s">
        <v>0</v>
      </c>
      <c r="B9" s="33">
        <v>66000</v>
      </c>
      <c r="C9" s="34">
        <v>66000.889</v>
      </c>
      <c r="D9" s="35">
        <f t="shared" si="0"/>
        <v>100.00134696969695</v>
      </c>
    </row>
    <row r="10" spans="1:4" ht="12.75">
      <c r="A10" s="30" t="s">
        <v>2</v>
      </c>
      <c r="B10" s="28">
        <v>7651</v>
      </c>
      <c r="C10" s="37">
        <v>7651.22</v>
      </c>
      <c r="D10" s="29">
        <f t="shared" si="0"/>
        <v>100.00287544111882</v>
      </c>
    </row>
    <row r="11" spans="1:4" ht="12.75">
      <c r="A11" s="30" t="s">
        <v>3</v>
      </c>
      <c r="B11" s="28">
        <f>B12</f>
        <v>457</v>
      </c>
      <c r="C11" s="28">
        <f>C12</f>
        <v>458.438</v>
      </c>
      <c r="D11" s="29">
        <f t="shared" si="0"/>
        <v>100.31466083150984</v>
      </c>
    </row>
    <row r="12" spans="1:4" ht="12.75">
      <c r="A12" s="32" t="s">
        <v>8</v>
      </c>
      <c r="B12" s="33">
        <v>457</v>
      </c>
      <c r="C12" s="36">
        <v>458.438</v>
      </c>
      <c r="D12" s="35">
        <f t="shared" si="0"/>
        <v>100.31466083150984</v>
      </c>
    </row>
    <row r="13" spans="1:4" ht="12.75">
      <c r="A13" s="30" t="s">
        <v>19</v>
      </c>
      <c r="B13" s="28">
        <v>3830</v>
      </c>
      <c r="C13" s="38">
        <v>3830.692</v>
      </c>
      <c r="D13" s="29">
        <f t="shared" si="0"/>
        <v>100.01806788511749</v>
      </c>
    </row>
    <row r="14" spans="1:4" ht="33.75">
      <c r="A14" s="30" t="s">
        <v>39</v>
      </c>
      <c r="B14" s="28">
        <v>26697.2</v>
      </c>
      <c r="C14" s="38">
        <v>26697.63</v>
      </c>
      <c r="D14" s="29">
        <f t="shared" si="0"/>
        <v>100.00161065579911</v>
      </c>
    </row>
    <row r="15" spans="1:4" ht="22.5">
      <c r="A15" s="30" t="s">
        <v>9</v>
      </c>
      <c r="B15" s="28">
        <f>B16</f>
        <v>241</v>
      </c>
      <c r="C15" s="28">
        <f>C16</f>
        <v>240.908</v>
      </c>
      <c r="D15" s="29">
        <f t="shared" si="0"/>
        <v>99.96182572614107</v>
      </c>
    </row>
    <row r="16" spans="1:4" ht="12.75">
      <c r="A16" s="32" t="s">
        <v>10</v>
      </c>
      <c r="B16" s="33">
        <v>241</v>
      </c>
      <c r="C16" s="36">
        <v>240.908</v>
      </c>
      <c r="D16" s="35">
        <f t="shared" si="0"/>
        <v>99.96182572614107</v>
      </c>
    </row>
    <row r="17" spans="1:4" ht="22.5">
      <c r="A17" s="30" t="s">
        <v>11</v>
      </c>
      <c r="B17" s="28">
        <v>2940.2</v>
      </c>
      <c r="C17" s="38">
        <v>5926.775</v>
      </c>
      <c r="D17" s="29">
        <f t="shared" si="0"/>
        <v>201.57727365485343</v>
      </c>
    </row>
    <row r="18" spans="1:4" ht="22.5">
      <c r="A18" s="30" t="s">
        <v>20</v>
      </c>
      <c r="B18" s="28">
        <v>9192.6</v>
      </c>
      <c r="C18" s="37">
        <v>9192.513</v>
      </c>
      <c r="D18" s="29" t="s">
        <v>68</v>
      </c>
    </row>
    <row r="19" spans="1:4" ht="12.75">
      <c r="A19" s="30" t="s">
        <v>21</v>
      </c>
      <c r="B19" s="28">
        <v>2420</v>
      </c>
      <c r="C19" s="37">
        <v>2420.894</v>
      </c>
      <c r="D19" s="29">
        <f t="shared" si="0"/>
        <v>100.03694214876032</v>
      </c>
    </row>
    <row r="20" spans="1:4" ht="12.75">
      <c r="A20" s="30" t="s">
        <v>4</v>
      </c>
      <c r="B20" s="28">
        <v>32</v>
      </c>
      <c r="C20" s="37">
        <v>32.04</v>
      </c>
      <c r="D20" s="29" t="s">
        <v>68</v>
      </c>
    </row>
    <row r="21" spans="1:4" ht="12.75">
      <c r="A21" s="30" t="s">
        <v>16</v>
      </c>
      <c r="B21" s="28">
        <f>B22+B27+B28</f>
        <v>902171.136</v>
      </c>
      <c r="C21" s="28">
        <f>C22+C27+C28</f>
        <v>894474.966</v>
      </c>
      <c r="D21" s="29">
        <f t="shared" si="0"/>
        <v>99.14692792831713</v>
      </c>
    </row>
    <row r="22" spans="1:4" ht="36">
      <c r="A22" s="32" t="s">
        <v>22</v>
      </c>
      <c r="B22" s="33">
        <f>B23+B24+B25+B26</f>
        <v>901188.1780000001</v>
      </c>
      <c r="C22" s="33">
        <f>C23+C24+C25+C26</f>
        <v>896580.1000000001</v>
      </c>
      <c r="D22" s="35">
        <f t="shared" si="0"/>
        <v>99.48866639482259</v>
      </c>
    </row>
    <row r="23" spans="1:4" ht="24">
      <c r="A23" s="32" t="s">
        <v>23</v>
      </c>
      <c r="B23" s="33">
        <v>393161.5</v>
      </c>
      <c r="C23" s="36">
        <v>393161.5</v>
      </c>
      <c r="D23" s="35">
        <f t="shared" si="0"/>
        <v>100</v>
      </c>
    </row>
    <row r="24" spans="1:4" ht="24">
      <c r="A24" s="32" t="s">
        <v>24</v>
      </c>
      <c r="B24" s="33">
        <v>50893.47</v>
      </c>
      <c r="C24" s="36">
        <v>50848.729</v>
      </c>
      <c r="D24" s="35">
        <f t="shared" si="0"/>
        <v>99.91208891828362</v>
      </c>
    </row>
    <row r="25" spans="1:4" ht="24">
      <c r="A25" s="32" t="s">
        <v>25</v>
      </c>
      <c r="B25" s="33">
        <v>456083.151</v>
      </c>
      <c r="C25" s="36">
        <v>451519.814</v>
      </c>
      <c r="D25" s="35">
        <f t="shared" si="0"/>
        <v>98.99945065061173</v>
      </c>
    </row>
    <row r="26" spans="1:4" ht="12.75">
      <c r="A26" s="32" t="s">
        <v>26</v>
      </c>
      <c r="B26" s="33">
        <v>1050.057</v>
      </c>
      <c r="C26" s="36">
        <v>1050.057</v>
      </c>
      <c r="D26" s="35">
        <f t="shared" si="0"/>
        <v>100</v>
      </c>
    </row>
    <row r="27" spans="1:4" ht="12.75">
      <c r="A27" s="32" t="s">
        <v>70</v>
      </c>
      <c r="B27" s="33">
        <v>982.958</v>
      </c>
      <c r="C27" s="36">
        <v>884.264</v>
      </c>
      <c r="D27" s="35">
        <f t="shared" si="0"/>
        <v>89.95948962214052</v>
      </c>
    </row>
    <row r="28" spans="1:4" ht="36">
      <c r="A28" s="32" t="s">
        <v>71</v>
      </c>
      <c r="B28" s="33"/>
      <c r="C28" s="36">
        <v>-2989.398</v>
      </c>
      <c r="D28" s="35"/>
    </row>
    <row r="29" spans="1:4" ht="12.75">
      <c r="A29" s="30" t="s">
        <v>27</v>
      </c>
      <c r="B29" s="28">
        <f>B7+B21</f>
        <v>1021632.136</v>
      </c>
      <c r="C29" s="28">
        <f>C7+C21</f>
        <v>1016926.965</v>
      </c>
      <c r="D29" s="29">
        <f t="shared" si="0"/>
        <v>99.53944567381932</v>
      </c>
    </row>
    <row r="30" spans="1:4" ht="12.75">
      <c r="A30" s="50"/>
      <c r="B30" s="51"/>
      <c r="C30" s="51"/>
      <c r="D30" s="52"/>
    </row>
    <row r="31" spans="1:4" ht="12.75">
      <c r="A31" s="50" t="s">
        <v>12</v>
      </c>
      <c r="B31" s="38">
        <f>SUM(B32:B37)</f>
        <v>57491.090000000004</v>
      </c>
      <c r="C31" s="38">
        <f>SUM(C32:C37)</f>
        <v>57234.14</v>
      </c>
      <c r="D31" s="52">
        <f t="shared" si="0"/>
        <v>99.55306117869742</v>
      </c>
    </row>
    <row r="32" spans="1:4" ht="24">
      <c r="A32" s="32" t="s">
        <v>44</v>
      </c>
      <c r="B32" s="34">
        <v>832.1</v>
      </c>
      <c r="C32" s="36">
        <v>831.34</v>
      </c>
      <c r="D32" s="35">
        <f t="shared" si="0"/>
        <v>99.90866482393943</v>
      </c>
    </row>
    <row r="33" spans="1:4" ht="36">
      <c r="A33" s="32" t="s">
        <v>45</v>
      </c>
      <c r="B33" s="34">
        <v>1122.48</v>
      </c>
      <c r="C33" s="36">
        <v>1122.48</v>
      </c>
      <c r="D33" s="35">
        <f t="shared" si="0"/>
        <v>100</v>
      </c>
    </row>
    <row r="34" spans="1:4" ht="36">
      <c r="A34" s="32" t="s">
        <v>46</v>
      </c>
      <c r="B34" s="34">
        <v>18427.82</v>
      </c>
      <c r="C34" s="36">
        <v>18380.68</v>
      </c>
      <c r="D34" s="35">
        <f t="shared" si="0"/>
        <v>99.74419111973093</v>
      </c>
    </row>
    <row r="35" spans="1:4" ht="36">
      <c r="A35" s="32" t="s">
        <v>47</v>
      </c>
      <c r="B35" s="34">
        <v>371.36</v>
      </c>
      <c r="C35" s="36">
        <v>370.36</v>
      </c>
      <c r="D35" s="35">
        <f t="shared" si="0"/>
        <v>99.73071951744937</v>
      </c>
    </row>
    <row r="36" spans="1:4" ht="12.75">
      <c r="A36" s="32" t="s">
        <v>48</v>
      </c>
      <c r="B36" s="34">
        <v>0</v>
      </c>
      <c r="C36" s="36">
        <v>0</v>
      </c>
      <c r="D36" s="35">
        <v>0</v>
      </c>
    </row>
    <row r="37" spans="1:4" ht="12.75">
      <c r="A37" s="32" t="s">
        <v>49</v>
      </c>
      <c r="B37" s="34">
        <v>36737.33</v>
      </c>
      <c r="C37" s="36">
        <v>36529.28</v>
      </c>
      <c r="D37" s="35">
        <f t="shared" si="0"/>
        <v>99.4336823062536</v>
      </c>
    </row>
    <row r="38" spans="1:4" ht="12.75">
      <c r="A38" s="30" t="s">
        <v>34</v>
      </c>
      <c r="B38" s="28">
        <f>B39</f>
        <v>967.1</v>
      </c>
      <c r="C38" s="28">
        <f>C39</f>
        <v>967.1</v>
      </c>
      <c r="D38" s="29">
        <f t="shared" si="0"/>
        <v>100</v>
      </c>
    </row>
    <row r="39" spans="1:4" ht="12.75">
      <c r="A39" s="32" t="s">
        <v>50</v>
      </c>
      <c r="B39" s="33">
        <v>967.1</v>
      </c>
      <c r="C39" s="36">
        <v>967.1</v>
      </c>
      <c r="D39" s="29">
        <f t="shared" si="0"/>
        <v>100</v>
      </c>
    </row>
    <row r="40" spans="1:4" ht="22.5">
      <c r="A40" s="30" t="s">
        <v>13</v>
      </c>
      <c r="B40" s="38">
        <f>B41</f>
        <v>2586.35</v>
      </c>
      <c r="C40" s="38">
        <f>C41</f>
        <v>2586</v>
      </c>
      <c r="D40" s="29">
        <f t="shared" si="0"/>
        <v>99.98646741546968</v>
      </c>
    </row>
    <row r="41" spans="1:4" ht="24">
      <c r="A41" s="32" t="s">
        <v>51</v>
      </c>
      <c r="B41" s="34">
        <v>2586.35</v>
      </c>
      <c r="C41" s="36">
        <v>2586</v>
      </c>
      <c r="D41" s="35">
        <f t="shared" si="0"/>
        <v>99.98646741546968</v>
      </c>
    </row>
    <row r="42" spans="1:4" ht="12.75">
      <c r="A42" s="30" t="s">
        <v>14</v>
      </c>
      <c r="B42" s="38">
        <f>SUM(B43:B46)</f>
        <v>12505.01</v>
      </c>
      <c r="C42" s="38">
        <f>SUM(C43:C46)</f>
        <v>12505.01</v>
      </c>
      <c r="D42" s="29">
        <f t="shared" si="0"/>
        <v>100</v>
      </c>
    </row>
    <row r="43" spans="1:4" ht="12.75">
      <c r="A43" s="32" t="s">
        <v>72</v>
      </c>
      <c r="B43" s="34">
        <v>8356.1</v>
      </c>
      <c r="C43" s="36">
        <v>8356.1</v>
      </c>
      <c r="D43" s="35">
        <f t="shared" si="0"/>
        <v>100</v>
      </c>
    </row>
    <row r="44" spans="1:4" ht="12.75">
      <c r="A44" s="32" t="s">
        <v>52</v>
      </c>
      <c r="B44" s="34">
        <v>2302.81</v>
      </c>
      <c r="C44" s="36">
        <v>2302.81</v>
      </c>
      <c r="D44" s="35">
        <f t="shared" si="0"/>
        <v>100</v>
      </c>
    </row>
    <row r="45" spans="1:4" ht="12.75">
      <c r="A45" s="32" t="s">
        <v>53</v>
      </c>
      <c r="B45" s="34">
        <v>1697.56</v>
      </c>
      <c r="C45" s="36">
        <v>1697.56</v>
      </c>
      <c r="D45" s="35">
        <f t="shared" si="0"/>
        <v>100</v>
      </c>
    </row>
    <row r="46" spans="1:4" ht="12.75">
      <c r="A46" s="32" t="s">
        <v>54</v>
      </c>
      <c r="B46" s="34">
        <v>148.54</v>
      </c>
      <c r="C46" s="36">
        <v>148.54</v>
      </c>
      <c r="D46" s="35">
        <f t="shared" si="0"/>
        <v>100</v>
      </c>
    </row>
    <row r="47" spans="1:4" ht="12.75">
      <c r="A47" s="30" t="s">
        <v>5</v>
      </c>
      <c r="B47" s="38">
        <f>SUM(B48:B50)</f>
        <v>38551.56</v>
      </c>
      <c r="C47" s="38">
        <f>SUM(C48:C50)</f>
        <v>29417.6</v>
      </c>
      <c r="D47" s="29">
        <f t="shared" si="0"/>
        <v>76.30715851706131</v>
      </c>
    </row>
    <row r="48" spans="1:4" ht="12.75">
      <c r="A48" s="32" t="s">
        <v>55</v>
      </c>
      <c r="B48" s="34">
        <v>437.46</v>
      </c>
      <c r="C48" s="36">
        <v>437.5</v>
      </c>
      <c r="D48" s="35">
        <f t="shared" si="0"/>
        <v>100.00914369313767</v>
      </c>
    </row>
    <row r="49" spans="1:4" ht="12.75">
      <c r="A49" s="32" t="s">
        <v>56</v>
      </c>
      <c r="B49" s="34">
        <v>38014.1</v>
      </c>
      <c r="C49" s="36">
        <v>28880.1</v>
      </c>
      <c r="D49" s="35">
        <f t="shared" si="0"/>
        <v>75.9720735200886</v>
      </c>
    </row>
    <row r="50" spans="1:4" ht="12.75">
      <c r="A50" s="32" t="s">
        <v>106</v>
      </c>
      <c r="B50" s="34">
        <v>100</v>
      </c>
      <c r="C50" s="36">
        <v>100</v>
      </c>
      <c r="D50" s="35">
        <f t="shared" si="0"/>
        <v>100</v>
      </c>
    </row>
    <row r="51" spans="1:4" ht="12.75">
      <c r="A51" s="30" t="s">
        <v>6</v>
      </c>
      <c r="B51" s="38">
        <f>SUM(B52:B56)</f>
        <v>464434.66000000003</v>
      </c>
      <c r="C51" s="38">
        <f>SUM(C52:C56)</f>
        <v>461856.5</v>
      </c>
      <c r="D51" s="29">
        <f t="shared" si="0"/>
        <v>99.44488208524317</v>
      </c>
    </row>
    <row r="52" spans="1:4" ht="12.75">
      <c r="A52" s="32" t="s">
        <v>57</v>
      </c>
      <c r="B52" s="34">
        <v>135936.89</v>
      </c>
      <c r="C52" s="36">
        <v>135345.17</v>
      </c>
      <c r="D52" s="35">
        <f t="shared" si="0"/>
        <v>99.56470977083556</v>
      </c>
    </row>
    <row r="53" spans="1:4" ht="12.75">
      <c r="A53" s="32" t="s">
        <v>58</v>
      </c>
      <c r="B53" s="34">
        <v>261257.66</v>
      </c>
      <c r="C53" s="36">
        <v>259757.58</v>
      </c>
      <c r="D53" s="35">
        <f t="shared" si="0"/>
        <v>99.42582353374824</v>
      </c>
    </row>
    <row r="54" spans="1:4" ht="12.75">
      <c r="A54" s="32" t="s">
        <v>93</v>
      </c>
      <c r="B54" s="34">
        <v>45619.42</v>
      </c>
      <c r="C54" s="36">
        <v>45502.12</v>
      </c>
      <c r="D54" s="35">
        <f t="shared" si="0"/>
        <v>99.74287266256346</v>
      </c>
    </row>
    <row r="55" spans="1:4" ht="12.75">
      <c r="A55" s="32" t="s">
        <v>59</v>
      </c>
      <c r="B55" s="34">
        <v>3004.21</v>
      </c>
      <c r="C55" s="36">
        <v>2998.05</v>
      </c>
      <c r="D55" s="35">
        <f t="shared" si="0"/>
        <v>99.79495441397239</v>
      </c>
    </row>
    <row r="56" spans="1:4" ht="12.75">
      <c r="A56" s="32" t="s">
        <v>60</v>
      </c>
      <c r="B56" s="34">
        <v>18616.48</v>
      </c>
      <c r="C56" s="36">
        <v>18253.58</v>
      </c>
      <c r="D56" s="35">
        <f t="shared" si="0"/>
        <v>98.05065189552484</v>
      </c>
    </row>
    <row r="57" spans="1:4" ht="12.75">
      <c r="A57" s="30" t="s">
        <v>35</v>
      </c>
      <c r="B57" s="38">
        <f>SUM(B58:B59)</f>
        <v>82980.16</v>
      </c>
      <c r="C57" s="38">
        <f>SUM(C58:C59)</f>
        <v>82091.96</v>
      </c>
      <c r="D57" s="29">
        <f t="shared" si="0"/>
        <v>98.92962365943859</v>
      </c>
    </row>
    <row r="58" spans="1:4" ht="12.75">
      <c r="A58" s="32" t="s">
        <v>61</v>
      </c>
      <c r="B58" s="34">
        <v>78525.92</v>
      </c>
      <c r="C58" s="36">
        <v>77644</v>
      </c>
      <c r="D58" s="35">
        <f t="shared" si="0"/>
        <v>98.87690586751484</v>
      </c>
    </row>
    <row r="59" spans="1:4" ht="12.75">
      <c r="A59" s="32" t="s">
        <v>62</v>
      </c>
      <c r="B59" s="34">
        <v>4454.24</v>
      </c>
      <c r="C59" s="36">
        <v>4447.96</v>
      </c>
      <c r="D59" s="35">
        <f t="shared" si="0"/>
        <v>99.85901074032833</v>
      </c>
    </row>
    <row r="60" spans="1:4" ht="12.75">
      <c r="A60" s="30" t="s">
        <v>109</v>
      </c>
      <c r="B60" s="38">
        <f>B61</f>
        <v>241.9</v>
      </c>
      <c r="C60" s="38">
        <f>C61</f>
        <v>241.9</v>
      </c>
      <c r="D60" s="29">
        <f t="shared" si="0"/>
        <v>100</v>
      </c>
    </row>
    <row r="61" spans="1:4" ht="12.75">
      <c r="A61" s="32" t="s">
        <v>110</v>
      </c>
      <c r="B61" s="34">
        <v>241.9</v>
      </c>
      <c r="C61" s="36">
        <v>241.9</v>
      </c>
      <c r="D61" s="35">
        <f t="shared" si="0"/>
        <v>100</v>
      </c>
    </row>
    <row r="62" spans="1:4" ht="12.75">
      <c r="A62" s="30" t="s">
        <v>7</v>
      </c>
      <c r="B62" s="38">
        <f>B63+B64+B65+B66+B67</f>
        <v>253689.02000000002</v>
      </c>
      <c r="C62" s="38">
        <f>C63+C64+C65+C66+C67</f>
        <v>251410.25</v>
      </c>
      <c r="D62" s="29">
        <f t="shared" si="0"/>
        <v>99.10174669759061</v>
      </c>
    </row>
    <row r="63" spans="1:4" ht="12.75">
      <c r="A63" s="32" t="s">
        <v>63</v>
      </c>
      <c r="B63" s="34">
        <v>1667.77</v>
      </c>
      <c r="C63" s="36">
        <v>1667.77</v>
      </c>
      <c r="D63" s="35">
        <f t="shared" si="0"/>
        <v>100</v>
      </c>
    </row>
    <row r="64" spans="1:4" ht="12.75">
      <c r="A64" s="32" t="s">
        <v>64</v>
      </c>
      <c r="B64" s="34">
        <v>53158.4</v>
      </c>
      <c r="C64" s="36">
        <v>52658</v>
      </c>
      <c r="D64" s="35">
        <f t="shared" si="0"/>
        <v>99.05866241271369</v>
      </c>
    </row>
    <row r="65" spans="1:4" ht="12.75">
      <c r="A65" s="32" t="s">
        <v>65</v>
      </c>
      <c r="B65" s="34">
        <v>100559.97</v>
      </c>
      <c r="C65" s="36">
        <v>99802.21</v>
      </c>
      <c r="D65" s="35">
        <f t="shared" si="0"/>
        <v>99.24645960017689</v>
      </c>
    </row>
    <row r="66" spans="1:4" ht="12.75">
      <c r="A66" s="32" t="s">
        <v>66</v>
      </c>
      <c r="B66" s="34">
        <v>88396.06</v>
      </c>
      <c r="C66" s="36">
        <v>87383.76</v>
      </c>
      <c r="D66" s="35">
        <f t="shared" si="0"/>
        <v>98.85481321226308</v>
      </c>
    </row>
    <row r="67" spans="1:4" ht="12.75">
      <c r="A67" s="32" t="s">
        <v>67</v>
      </c>
      <c r="B67" s="34">
        <v>9906.82</v>
      </c>
      <c r="C67" s="36">
        <v>9898.51</v>
      </c>
      <c r="D67" s="35">
        <f t="shared" si="0"/>
        <v>99.91611839116892</v>
      </c>
    </row>
    <row r="68" spans="1:4" ht="12.75">
      <c r="A68" s="30" t="s">
        <v>36</v>
      </c>
      <c r="B68" s="28">
        <v>1944.7</v>
      </c>
      <c r="C68" s="28">
        <v>1831.59</v>
      </c>
      <c r="D68" s="29">
        <f t="shared" si="0"/>
        <v>94.18367871651154</v>
      </c>
    </row>
    <row r="69" spans="1:4" ht="12.75">
      <c r="A69" s="30" t="s">
        <v>37</v>
      </c>
      <c r="B69" s="28">
        <v>2300.75</v>
      </c>
      <c r="C69" s="28">
        <v>2300.75</v>
      </c>
      <c r="D69" s="29">
        <f t="shared" si="0"/>
        <v>100</v>
      </c>
    </row>
    <row r="70" spans="1:4" ht="22.5">
      <c r="A70" s="30" t="s">
        <v>38</v>
      </c>
      <c r="B70" s="28">
        <v>46.62</v>
      </c>
      <c r="C70" s="28">
        <v>46.62</v>
      </c>
      <c r="D70" s="29">
        <f t="shared" si="0"/>
        <v>100</v>
      </c>
    </row>
    <row r="71" spans="1:4" ht="22.5">
      <c r="A71" s="30" t="s">
        <v>41</v>
      </c>
      <c r="B71" s="28">
        <f>B72+B73</f>
        <v>103893.16</v>
      </c>
      <c r="C71" s="28">
        <f>C72+C73</f>
        <v>103893.16</v>
      </c>
      <c r="D71" s="29">
        <f t="shared" si="0"/>
        <v>100</v>
      </c>
    </row>
    <row r="72" spans="1:4" ht="24">
      <c r="A72" s="32" t="s">
        <v>31</v>
      </c>
      <c r="B72" s="33">
        <v>97593.22</v>
      </c>
      <c r="C72" s="36">
        <v>97593.22</v>
      </c>
      <c r="D72" s="35">
        <f>C72/B72*100</f>
        <v>100</v>
      </c>
    </row>
    <row r="73" spans="1:4" ht="12.75">
      <c r="A73" s="32" t="s">
        <v>40</v>
      </c>
      <c r="B73" s="33">
        <v>6299.94</v>
      </c>
      <c r="C73" s="36">
        <v>6299.94</v>
      </c>
      <c r="D73" s="35">
        <f t="shared" si="0"/>
        <v>100</v>
      </c>
    </row>
    <row r="74" spans="1:4" ht="12.75">
      <c r="A74" s="30" t="s">
        <v>28</v>
      </c>
      <c r="B74" s="28">
        <f>B31+B38+B40+B42+B47+B51+B57+B60+B62+B68+B69+B70+B71</f>
        <v>1021632.0800000001</v>
      </c>
      <c r="C74" s="28">
        <f>C31+C38+C40+C42+C47+C51+C57+C60+C62+C68+C69+C70+C71</f>
        <v>1006382.58</v>
      </c>
      <c r="D74" s="29">
        <f t="shared" si="0"/>
        <v>98.50733935449637</v>
      </c>
    </row>
    <row r="75" spans="1:4" ht="22.5">
      <c r="A75" s="30" t="s">
        <v>29</v>
      </c>
      <c r="B75" s="34"/>
      <c r="C75" s="34">
        <f>C29-C74</f>
        <v>10544.38500000001</v>
      </c>
      <c r="D75" s="29"/>
    </row>
    <row r="76" spans="1:4" ht="12.75">
      <c r="A76" s="39"/>
      <c r="B76" s="40" t="s">
        <v>42</v>
      </c>
      <c r="C76" s="41"/>
      <c r="D76" s="13"/>
    </row>
    <row r="77" spans="1:4" ht="12.75">
      <c r="A77" s="42"/>
      <c r="B77" s="43"/>
      <c r="C77" s="44"/>
      <c r="D77" s="13"/>
    </row>
    <row r="78" spans="1:4" ht="30">
      <c r="A78" s="55" t="s">
        <v>1</v>
      </c>
      <c r="B78" s="53" t="s">
        <v>94</v>
      </c>
      <c r="C78" s="54" t="s">
        <v>33</v>
      </c>
      <c r="D78" s="13"/>
    </row>
    <row r="79" spans="1:4" ht="23.25">
      <c r="A79" s="1" t="s">
        <v>30</v>
      </c>
      <c r="B79" s="6">
        <f>B80+B92</f>
        <v>0</v>
      </c>
      <c r="C79" s="6">
        <f>C80+C92</f>
        <v>-10544410.73000002</v>
      </c>
      <c r="D79" s="13"/>
    </row>
    <row r="80" spans="1:4" ht="22.5">
      <c r="A80" s="45" t="s">
        <v>73</v>
      </c>
      <c r="B80" s="3">
        <v>-38000</v>
      </c>
      <c r="C80" s="3">
        <v>-38000</v>
      </c>
      <c r="D80" s="13"/>
    </row>
    <row r="81" spans="1:4" ht="24">
      <c r="A81" s="11" t="s">
        <v>83</v>
      </c>
      <c r="B81" s="3"/>
      <c r="C81" s="3"/>
      <c r="D81" s="13"/>
    </row>
    <row r="82" spans="1:4" ht="23.25">
      <c r="A82" s="5" t="s">
        <v>84</v>
      </c>
      <c r="B82" s="4"/>
      <c r="C82" s="7"/>
      <c r="D82" s="22"/>
    </row>
    <row r="83" spans="1:4" ht="23.25">
      <c r="A83" s="2" t="s">
        <v>85</v>
      </c>
      <c r="B83" s="4"/>
      <c r="C83" s="8"/>
      <c r="D83" s="22"/>
    </row>
    <row r="84" spans="1:4" ht="23.25">
      <c r="A84" s="2" t="s">
        <v>86</v>
      </c>
      <c r="B84" s="4"/>
      <c r="C84" s="9"/>
      <c r="D84" s="13"/>
    </row>
    <row r="85" spans="1:4" ht="34.5">
      <c r="A85" s="5" t="s">
        <v>87</v>
      </c>
      <c r="B85" s="4"/>
      <c r="C85" s="9"/>
      <c r="D85" s="22"/>
    </row>
    <row r="86" spans="1:4" ht="23.25">
      <c r="A86" s="2" t="s">
        <v>74</v>
      </c>
      <c r="B86" s="3">
        <v>-38000</v>
      </c>
      <c r="C86" s="3">
        <v>-38000</v>
      </c>
      <c r="D86" s="22"/>
    </row>
    <row r="87" spans="1:4" ht="34.5">
      <c r="A87" s="2" t="s">
        <v>75</v>
      </c>
      <c r="B87" s="3">
        <v>-38000</v>
      </c>
      <c r="C87" s="3">
        <v>-38000</v>
      </c>
      <c r="D87" s="22"/>
    </row>
    <row r="88" spans="1:4" ht="34.5">
      <c r="A88" s="2" t="s">
        <v>88</v>
      </c>
      <c r="B88" s="3">
        <v>-38000</v>
      </c>
      <c r="C88" s="3">
        <v>-38000</v>
      </c>
      <c r="D88" s="22"/>
    </row>
    <row r="89" spans="1:4" ht="34.5">
      <c r="A89" s="2" t="s">
        <v>76</v>
      </c>
      <c r="B89" s="3">
        <v>-38000</v>
      </c>
      <c r="C89" s="3">
        <v>-38000</v>
      </c>
      <c r="D89" s="22"/>
    </row>
    <row r="90" spans="1:4" ht="34.5">
      <c r="A90" s="5" t="s">
        <v>77</v>
      </c>
      <c r="B90" s="3">
        <v>-38000</v>
      </c>
      <c r="C90" s="3">
        <v>-38000</v>
      </c>
      <c r="D90" s="13"/>
    </row>
    <row r="91" spans="1:4" ht="34.5">
      <c r="A91" s="5" t="s">
        <v>78</v>
      </c>
      <c r="B91" s="3">
        <v>-38000</v>
      </c>
      <c r="C91" s="3">
        <v>-38000</v>
      </c>
      <c r="D91" s="22"/>
    </row>
    <row r="92" spans="1:4" ht="12.75">
      <c r="A92" s="12" t="s">
        <v>89</v>
      </c>
      <c r="B92" s="8">
        <v>38000</v>
      </c>
      <c r="C92" s="3">
        <f>C93</f>
        <v>-10506410.73000002</v>
      </c>
      <c r="D92" s="22"/>
    </row>
    <row r="93" spans="1:4" ht="23.25">
      <c r="A93" s="5" t="s">
        <v>79</v>
      </c>
      <c r="B93" s="10">
        <v>38000</v>
      </c>
      <c r="C93" s="49">
        <f>C94+C98</f>
        <v>-10506410.73000002</v>
      </c>
      <c r="D93" s="22"/>
    </row>
    <row r="94" spans="1:4" ht="12.75">
      <c r="A94" s="5" t="s">
        <v>99</v>
      </c>
      <c r="B94" s="4">
        <v>-1021632136.88</v>
      </c>
      <c r="C94" s="49">
        <v>-1022589816.87</v>
      </c>
      <c r="D94" s="22"/>
    </row>
    <row r="95" spans="1:4" ht="12.75">
      <c r="A95" s="5" t="s">
        <v>100</v>
      </c>
      <c r="B95" s="4">
        <v>-1021632136.88</v>
      </c>
      <c r="C95" s="49">
        <v>-1022589816.87</v>
      </c>
      <c r="D95" s="13"/>
    </row>
    <row r="96" spans="1:4" ht="23.25">
      <c r="A96" s="5" t="s">
        <v>101</v>
      </c>
      <c r="B96" s="4">
        <v>-1021632136.88</v>
      </c>
      <c r="C96" s="49">
        <v>-1022589816.87</v>
      </c>
      <c r="D96" s="14"/>
    </row>
    <row r="97" spans="1:4" ht="23.25">
      <c r="A97" s="5" t="s">
        <v>102</v>
      </c>
      <c r="B97" s="4">
        <v>-1021632136.88</v>
      </c>
      <c r="C97" s="49">
        <v>-1022589816.87</v>
      </c>
      <c r="D97" s="14"/>
    </row>
    <row r="98" spans="1:4" ht="13.5">
      <c r="A98" s="5" t="s">
        <v>80</v>
      </c>
      <c r="B98" s="4">
        <v>1021670136.88</v>
      </c>
      <c r="C98" s="49">
        <v>1012083406.14</v>
      </c>
      <c r="D98" s="14"/>
    </row>
    <row r="99" spans="1:4" ht="13.5">
      <c r="A99" s="5" t="s">
        <v>81</v>
      </c>
      <c r="B99" s="4">
        <v>1021670136.88</v>
      </c>
      <c r="C99" s="49">
        <v>1012083406.14</v>
      </c>
      <c r="D99" s="14"/>
    </row>
    <row r="100" spans="1:4" ht="23.25">
      <c r="A100" s="5" t="s">
        <v>90</v>
      </c>
      <c r="B100" s="4">
        <v>1021670136.88</v>
      </c>
      <c r="C100" s="49">
        <v>1012083406.14</v>
      </c>
      <c r="D100" s="14"/>
    </row>
    <row r="101" spans="1:4" ht="23.25">
      <c r="A101" s="5" t="s">
        <v>82</v>
      </c>
      <c r="B101" s="4">
        <v>1021670136.88</v>
      </c>
      <c r="C101" s="49">
        <v>1012083406.14</v>
      </c>
      <c r="D101" s="14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88">
      <selection activeCell="A91" sqref="A91:A94"/>
    </sheetView>
  </sheetViews>
  <sheetFormatPr defaultColWidth="9.00390625" defaultRowHeight="12.75"/>
  <cols>
    <col min="1" max="1" width="28.50390625" style="0" customWidth="1"/>
    <col min="2" max="2" width="13.00390625" style="0" customWidth="1"/>
    <col min="3" max="3" width="14.625" style="0" customWidth="1"/>
    <col min="4" max="4" width="14.00390625" style="0" customWidth="1"/>
  </cols>
  <sheetData>
    <row r="1" spans="1:4" ht="15">
      <c r="A1" s="56" t="s">
        <v>43</v>
      </c>
      <c r="B1" s="57"/>
      <c r="C1" s="57"/>
      <c r="D1" s="57"/>
    </row>
    <row r="2" spans="1:4" ht="15">
      <c r="A2" s="58" t="s">
        <v>91</v>
      </c>
      <c r="B2" s="59"/>
      <c r="C2" s="59"/>
      <c r="D2" s="59"/>
    </row>
    <row r="3" spans="1:4" ht="15">
      <c r="A3" s="60" t="s">
        <v>96</v>
      </c>
      <c r="B3" s="59"/>
      <c r="C3" s="59"/>
      <c r="D3" s="59"/>
    </row>
    <row r="4" spans="1:4" ht="14.25" thickBot="1">
      <c r="A4" s="15"/>
      <c r="B4" s="16"/>
      <c r="C4" s="17"/>
      <c r="D4" s="13" t="s">
        <v>69</v>
      </c>
    </row>
    <row r="5" spans="1:4" ht="14.25" thickBot="1">
      <c r="A5" s="18" t="s">
        <v>1</v>
      </c>
      <c r="B5" s="19" t="s">
        <v>32</v>
      </c>
      <c r="C5" s="20" t="s">
        <v>33</v>
      </c>
      <c r="D5" s="21" t="s">
        <v>17</v>
      </c>
    </row>
    <row r="6" spans="1:4" ht="13.5" thickBot="1">
      <c r="A6" s="23">
        <v>1</v>
      </c>
      <c r="B6" s="24">
        <v>2</v>
      </c>
      <c r="C6" s="25">
        <v>3</v>
      </c>
      <c r="D6" s="26">
        <v>4</v>
      </c>
    </row>
    <row r="7" spans="1:4" ht="23.25">
      <c r="A7" s="27" t="s">
        <v>18</v>
      </c>
      <c r="B7" s="28">
        <f>B8+B10+B11+B13+B14+B15+B17+B18+B19+B20</f>
        <v>99510</v>
      </c>
      <c r="C7" s="28">
        <f>C8+C10+C11+C13+C14+C15+C17+C18+C19+C20</f>
        <v>15354.842999999999</v>
      </c>
      <c r="D7" s="29">
        <f>C7/B7*100</f>
        <v>15.4304522158577</v>
      </c>
    </row>
    <row r="8" spans="1:4" ht="22.5">
      <c r="A8" s="30" t="s">
        <v>15</v>
      </c>
      <c r="B8" s="31">
        <f>B9</f>
        <v>61790</v>
      </c>
      <c r="C8" s="31">
        <f>C9</f>
        <v>8572.198</v>
      </c>
      <c r="D8" s="29">
        <f aca="true" t="shared" si="0" ref="D8:D71">C8/B8*100</f>
        <v>13.873115390839944</v>
      </c>
    </row>
    <row r="9" spans="1:4" ht="12.75">
      <c r="A9" s="32" t="s">
        <v>0</v>
      </c>
      <c r="B9" s="33">
        <v>61790</v>
      </c>
      <c r="C9" s="34">
        <v>8572.198</v>
      </c>
      <c r="D9" s="35">
        <f t="shared" si="0"/>
        <v>13.873115390839944</v>
      </c>
    </row>
    <row r="10" spans="1:4" ht="22.5">
      <c r="A10" s="30" t="s">
        <v>2</v>
      </c>
      <c r="B10" s="28">
        <v>8200</v>
      </c>
      <c r="C10" s="37">
        <v>1580.46</v>
      </c>
      <c r="D10" s="29">
        <f t="shared" si="0"/>
        <v>19.27390243902439</v>
      </c>
    </row>
    <row r="11" spans="1:4" ht="12.75">
      <c r="A11" s="30" t="s">
        <v>3</v>
      </c>
      <c r="B11" s="28">
        <f>B12</f>
        <v>420</v>
      </c>
      <c r="C11" s="28">
        <f>C12</f>
        <v>60.16</v>
      </c>
      <c r="D11" s="29">
        <f t="shared" si="0"/>
        <v>14.323809523809523</v>
      </c>
    </row>
    <row r="12" spans="1:4" ht="12.75">
      <c r="A12" s="32" t="s">
        <v>8</v>
      </c>
      <c r="B12" s="33">
        <v>420</v>
      </c>
      <c r="C12" s="36">
        <v>60.16</v>
      </c>
      <c r="D12" s="35">
        <f t="shared" si="0"/>
        <v>14.323809523809523</v>
      </c>
    </row>
    <row r="13" spans="1:4" ht="22.5">
      <c r="A13" s="30" t="s">
        <v>19</v>
      </c>
      <c r="B13" s="28">
        <v>3260</v>
      </c>
      <c r="C13" s="38">
        <v>365.338</v>
      </c>
      <c r="D13" s="29">
        <f t="shared" si="0"/>
        <v>11.206687116564417</v>
      </c>
    </row>
    <row r="14" spans="1:4" ht="68.25">
      <c r="A14" s="30" t="s">
        <v>39</v>
      </c>
      <c r="B14" s="28">
        <v>20855</v>
      </c>
      <c r="C14" s="38">
        <v>3895.05</v>
      </c>
      <c r="D14" s="29">
        <f t="shared" si="0"/>
        <v>18.676816111244307</v>
      </c>
    </row>
    <row r="15" spans="1:4" ht="22.5">
      <c r="A15" s="30" t="s">
        <v>9</v>
      </c>
      <c r="B15" s="28">
        <f>B16</f>
        <v>270</v>
      </c>
      <c r="C15" s="28">
        <f>C16</f>
        <v>32.248</v>
      </c>
      <c r="D15" s="29">
        <f t="shared" si="0"/>
        <v>11.943703703703703</v>
      </c>
    </row>
    <row r="16" spans="1:4" ht="24">
      <c r="A16" s="32" t="s">
        <v>10</v>
      </c>
      <c r="B16" s="33">
        <v>270</v>
      </c>
      <c r="C16" s="36">
        <v>32.248</v>
      </c>
      <c r="D16" s="35">
        <f t="shared" si="0"/>
        <v>11.943703703703703</v>
      </c>
    </row>
    <row r="17" spans="1:4" ht="45">
      <c r="A17" s="30" t="s">
        <v>11</v>
      </c>
      <c r="B17" s="28">
        <v>2865</v>
      </c>
      <c r="C17" s="38">
        <v>397.173</v>
      </c>
      <c r="D17" s="29">
        <f t="shared" si="0"/>
        <v>13.862931937172776</v>
      </c>
    </row>
    <row r="18" spans="1:4" ht="33.75">
      <c r="A18" s="30" t="s">
        <v>20</v>
      </c>
      <c r="B18" s="28">
        <v>900</v>
      </c>
      <c r="C18" s="37">
        <v>344.105</v>
      </c>
      <c r="D18" s="29" t="s">
        <v>68</v>
      </c>
    </row>
    <row r="19" spans="1:4" ht="22.5">
      <c r="A19" s="30" t="s">
        <v>21</v>
      </c>
      <c r="B19" s="28">
        <v>950</v>
      </c>
      <c r="C19" s="37">
        <v>108.111</v>
      </c>
      <c r="D19" s="29">
        <f t="shared" si="0"/>
        <v>11.380105263157896</v>
      </c>
    </row>
    <row r="20" spans="1:4" ht="22.5">
      <c r="A20" s="30" t="s">
        <v>4</v>
      </c>
      <c r="B20" s="28">
        <v>0</v>
      </c>
      <c r="C20" s="37"/>
      <c r="D20" s="29" t="s">
        <v>68</v>
      </c>
    </row>
    <row r="21" spans="1:4" ht="22.5">
      <c r="A21" s="30" t="s">
        <v>16</v>
      </c>
      <c r="B21" s="28">
        <f>B22+B27+B28</f>
        <v>747613.8</v>
      </c>
      <c r="C21" s="28">
        <f>C22+C27+C28</f>
        <v>122474.01399999998</v>
      </c>
      <c r="D21" s="29">
        <f t="shared" si="0"/>
        <v>16.381989471034373</v>
      </c>
    </row>
    <row r="22" spans="1:4" ht="48">
      <c r="A22" s="32" t="s">
        <v>22</v>
      </c>
      <c r="B22" s="33">
        <f>B23+B24+B25+B26</f>
        <v>745613.8</v>
      </c>
      <c r="C22" s="33">
        <f>C23+C24+C25+C26</f>
        <v>122467.88399999999</v>
      </c>
      <c r="D22" s="35">
        <f t="shared" si="0"/>
        <v>16.425109621093384</v>
      </c>
    </row>
    <row r="23" spans="1:4" ht="36">
      <c r="A23" s="32" t="s">
        <v>23</v>
      </c>
      <c r="B23" s="33">
        <v>277282</v>
      </c>
      <c r="C23" s="36">
        <v>49744</v>
      </c>
      <c r="D23" s="35">
        <f t="shared" si="0"/>
        <v>17.939859060451095</v>
      </c>
    </row>
    <row r="24" spans="1:4" ht="48">
      <c r="A24" s="32" t="s">
        <v>24</v>
      </c>
      <c r="B24" s="33">
        <v>6454.2</v>
      </c>
      <c r="C24" s="36">
        <v>505.518</v>
      </c>
      <c r="D24" s="35">
        <f t="shared" si="0"/>
        <v>7.832388212326857</v>
      </c>
    </row>
    <row r="25" spans="1:4" ht="36">
      <c r="A25" s="32" t="s">
        <v>25</v>
      </c>
      <c r="B25" s="33">
        <v>461877.6</v>
      </c>
      <c r="C25" s="36">
        <v>72218.366</v>
      </c>
      <c r="D25" s="35">
        <f t="shared" si="0"/>
        <v>15.635823430276766</v>
      </c>
    </row>
    <row r="26" spans="1:4" ht="12.75">
      <c r="A26" s="32" t="s">
        <v>26</v>
      </c>
      <c r="B26" s="33">
        <v>0</v>
      </c>
      <c r="C26" s="36">
        <v>0</v>
      </c>
      <c r="D26" s="35" t="e">
        <f t="shared" si="0"/>
        <v>#DIV/0!</v>
      </c>
    </row>
    <row r="27" spans="1:4" ht="24">
      <c r="A27" s="32" t="s">
        <v>70</v>
      </c>
      <c r="B27" s="33">
        <v>2000</v>
      </c>
      <c r="C27" s="36">
        <v>13.2</v>
      </c>
      <c r="D27" s="35">
        <f t="shared" si="0"/>
        <v>0.66</v>
      </c>
    </row>
    <row r="28" spans="1:4" ht="72">
      <c r="A28" s="32" t="s">
        <v>71</v>
      </c>
      <c r="B28" s="33"/>
      <c r="C28" s="36">
        <v>-7.07</v>
      </c>
      <c r="D28" s="35"/>
    </row>
    <row r="29" spans="1:4" ht="12.75">
      <c r="A29" s="30" t="s">
        <v>27</v>
      </c>
      <c r="B29" s="28">
        <f>B7+B21</f>
        <v>847123.8</v>
      </c>
      <c r="C29" s="28">
        <f>C7+C21</f>
        <v>137828.857</v>
      </c>
      <c r="D29" s="29">
        <f t="shared" si="0"/>
        <v>16.27021422370614</v>
      </c>
    </row>
    <row r="30" spans="1:4" ht="12.75">
      <c r="A30" s="50"/>
      <c r="B30" s="51"/>
      <c r="C30" s="51"/>
      <c r="D30" s="52"/>
    </row>
    <row r="31" spans="1:4" ht="22.5">
      <c r="A31" s="50" t="s">
        <v>12</v>
      </c>
      <c r="B31" s="38">
        <f>SUM(B32:B37)</f>
        <v>48371.8</v>
      </c>
      <c r="C31" s="38">
        <f>SUM(C32:C37)</f>
        <v>8356.8</v>
      </c>
      <c r="D31" s="52">
        <f t="shared" si="0"/>
        <v>17.276181576869163</v>
      </c>
    </row>
    <row r="32" spans="1:4" ht="48">
      <c r="A32" s="32" t="s">
        <v>44</v>
      </c>
      <c r="B32" s="34">
        <v>795.3</v>
      </c>
      <c r="C32" s="36">
        <v>109.8</v>
      </c>
      <c r="D32" s="35">
        <f t="shared" si="0"/>
        <v>13.806110901546587</v>
      </c>
    </row>
    <row r="33" spans="1:4" ht="60">
      <c r="A33" s="32" t="s">
        <v>45</v>
      </c>
      <c r="B33" s="34">
        <v>1053.8</v>
      </c>
      <c r="C33" s="36">
        <v>151</v>
      </c>
      <c r="D33" s="35">
        <f t="shared" si="0"/>
        <v>14.329094704877587</v>
      </c>
    </row>
    <row r="34" spans="1:4" ht="72">
      <c r="A34" s="32" t="s">
        <v>46</v>
      </c>
      <c r="B34" s="34">
        <v>16466.1</v>
      </c>
      <c r="C34" s="36">
        <v>2433.9</v>
      </c>
      <c r="D34" s="35">
        <f t="shared" si="0"/>
        <v>14.781277898227268</v>
      </c>
    </row>
    <row r="35" spans="1:4" ht="48">
      <c r="A35" s="32" t="s">
        <v>47</v>
      </c>
      <c r="B35" s="34">
        <v>633.2</v>
      </c>
      <c r="C35" s="36">
        <v>44.4</v>
      </c>
      <c r="D35" s="35">
        <f t="shared" si="0"/>
        <v>7.012002526847756</v>
      </c>
    </row>
    <row r="36" spans="1:4" ht="12.75">
      <c r="A36" s="32" t="s">
        <v>48</v>
      </c>
      <c r="B36" s="34">
        <v>1000</v>
      </c>
      <c r="C36" s="36">
        <v>0</v>
      </c>
      <c r="D36" s="35">
        <f t="shared" si="0"/>
        <v>0</v>
      </c>
    </row>
    <row r="37" spans="1:4" ht="12.75">
      <c r="A37" s="32" t="s">
        <v>49</v>
      </c>
      <c r="B37" s="34">
        <v>28423.4</v>
      </c>
      <c r="C37" s="36">
        <v>5617.7</v>
      </c>
      <c r="D37" s="35">
        <f t="shared" si="0"/>
        <v>19.764349092649013</v>
      </c>
    </row>
    <row r="38" spans="1:4" ht="12.75">
      <c r="A38" s="30" t="s">
        <v>34</v>
      </c>
      <c r="B38" s="28">
        <f>B39</f>
        <v>967.1</v>
      </c>
      <c r="C38" s="28">
        <f>C39</f>
        <v>128.8</v>
      </c>
      <c r="D38" s="29">
        <f t="shared" si="0"/>
        <v>13.318167717919554</v>
      </c>
    </row>
    <row r="39" spans="1:4" ht="24">
      <c r="A39" s="32" t="s">
        <v>50</v>
      </c>
      <c r="B39" s="33">
        <v>967.1</v>
      </c>
      <c r="C39" s="36">
        <v>128.8</v>
      </c>
      <c r="D39" s="29">
        <f t="shared" si="0"/>
        <v>13.318167717919554</v>
      </c>
    </row>
    <row r="40" spans="1:4" ht="45">
      <c r="A40" s="30" t="s">
        <v>13</v>
      </c>
      <c r="B40" s="38">
        <f>B41</f>
        <v>2273</v>
      </c>
      <c r="C40" s="38">
        <f>C41</f>
        <v>347</v>
      </c>
      <c r="D40" s="29">
        <f t="shared" si="0"/>
        <v>15.266168059832822</v>
      </c>
    </row>
    <row r="41" spans="1:4" ht="48">
      <c r="A41" s="32" t="s">
        <v>51</v>
      </c>
      <c r="B41" s="34">
        <v>2273</v>
      </c>
      <c r="C41" s="36">
        <v>347</v>
      </c>
      <c r="D41" s="35">
        <f t="shared" si="0"/>
        <v>15.266168059832822</v>
      </c>
    </row>
    <row r="42" spans="1:4" ht="22.5">
      <c r="A42" s="30" t="s">
        <v>14</v>
      </c>
      <c r="B42" s="38">
        <f>SUM(B43:B46)</f>
        <v>10116.5</v>
      </c>
      <c r="C42" s="38">
        <f>SUM(C43:C46)</f>
        <v>607.7</v>
      </c>
      <c r="D42" s="29">
        <f t="shared" si="0"/>
        <v>6.007018237532744</v>
      </c>
    </row>
    <row r="43" spans="1:4" ht="12.75">
      <c r="A43" s="32" t="s">
        <v>72</v>
      </c>
      <c r="B43" s="34">
        <v>6611</v>
      </c>
      <c r="C43" s="36">
        <v>0</v>
      </c>
      <c r="D43" s="35">
        <f t="shared" si="0"/>
        <v>0</v>
      </c>
    </row>
    <row r="44" spans="1:4" ht="12.75">
      <c r="A44" s="32" t="s">
        <v>52</v>
      </c>
      <c r="B44" s="34">
        <v>1943.4</v>
      </c>
      <c r="C44" s="36">
        <v>268.3</v>
      </c>
      <c r="D44" s="35">
        <f t="shared" si="0"/>
        <v>13.805701348152722</v>
      </c>
    </row>
    <row r="45" spans="1:4" ht="12.75">
      <c r="A45" s="32" t="s">
        <v>53</v>
      </c>
      <c r="B45" s="34">
        <v>1437.1</v>
      </c>
      <c r="C45" s="36">
        <v>339.4</v>
      </c>
      <c r="D45" s="35">
        <f t="shared" si="0"/>
        <v>23.617006471365944</v>
      </c>
    </row>
    <row r="46" spans="1:4" ht="24">
      <c r="A46" s="32" t="s">
        <v>54</v>
      </c>
      <c r="B46" s="34">
        <v>125</v>
      </c>
      <c r="C46" s="36">
        <v>0</v>
      </c>
      <c r="D46" s="35">
        <f t="shared" si="0"/>
        <v>0</v>
      </c>
    </row>
    <row r="47" spans="1:4" ht="22.5">
      <c r="A47" s="30" t="s">
        <v>5</v>
      </c>
      <c r="B47" s="38">
        <f>SUM(B48:B49)</f>
        <v>6285.7</v>
      </c>
      <c r="C47" s="38">
        <f>SUM(C48:C49)</f>
        <v>411</v>
      </c>
      <c r="D47" s="29">
        <f t="shared" si="0"/>
        <v>6.538651224207329</v>
      </c>
    </row>
    <row r="48" spans="1:4" ht="12.75">
      <c r="A48" s="32" t="s">
        <v>55</v>
      </c>
      <c r="B48" s="34">
        <v>135</v>
      </c>
      <c r="C48" s="36">
        <v>5.8</v>
      </c>
      <c r="D48" s="35">
        <f t="shared" si="0"/>
        <v>4.296296296296296</v>
      </c>
    </row>
    <row r="49" spans="1:4" ht="12.75">
      <c r="A49" s="32" t="s">
        <v>56</v>
      </c>
      <c r="B49" s="34">
        <v>6150.7</v>
      </c>
      <c r="C49" s="36">
        <v>405.2</v>
      </c>
      <c r="D49" s="35">
        <f t="shared" si="0"/>
        <v>6.587868047539304</v>
      </c>
    </row>
    <row r="50" spans="1:4" ht="12.75">
      <c r="A50" s="30" t="s">
        <v>6</v>
      </c>
      <c r="B50" s="38">
        <f>SUM(B51:B55)</f>
        <v>382453.5</v>
      </c>
      <c r="C50" s="38">
        <f>SUM(C51:C55)</f>
        <v>60591.5</v>
      </c>
      <c r="D50" s="29">
        <f t="shared" si="0"/>
        <v>15.842841025118087</v>
      </c>
    </row>
    <row r="51" spans="1:4" ht="12.75">
      <c r="A51" s="32" t="s">
        <v>57</v>
      </c>
      <c r="B51" s="34">
        <v>127954.4</v>
      </c>
      <c r="C51" s="36">
        <v>18709.4</v>
      </c>
      <c r="D51" s="35">
        <f t="shared" si="0"/>
        <v>14.62192781178295</v>
      </c>
    </row>
    <row r="52" spans="1:4" ht="12.75">
      <c r="A52" s="32" t="s">
        <v>58</v>
      </c>
      <c r="B52" s="34">
        <v>193545.4</v>
      </c>
      <c r="C52" s="36">
        <v>33160.7</v>
      </c>
      <c r="D52" s="35">
        <f t="shared" si="0"/>
        <v>17.13329275715155</v>
      </c>
    </row>
    <row r="53" spans="1:4" ht="12.75">
      <c r="A53" s="32" t="s">
        <v>93</v>
      </c>
      <c r="B53" s="34">
        <v>40372.5</v>
      </c>
      <c r="C53" s="36">
        <v>6130.5</v>
      </c>
      <c r="D53" s="35">
        <f t="shared" si="0"/>
        <v>15.184841166635705</v>
      </c>
    </row>
    <row r="54" spans="1:4" ht="24">
      <c r="A54" s="32" t="s">
        <v>59</v>
      </c>
      <c r="B54" s="34">
        <v>2749.8</v>
      </c>
      <c r="C54" s="36">
        <v>387.9</v>
      </c>
      <c r="D54" s="35">
        <f t="shared" si="0"/>
        <v>14.106480471307004</v>
      </c>
    </row>
    <row r="55" spans="1:4" ht="12.75">
      <c r="A55" s="32" t="s">
        <v>60</v>
      </c>
      <c r="B55" s="34">
        <v>17831.4</v>
      </c>
      <c r="C55" s="36">
        <v>2203</v>
      </c>
      <c r="D55" s="35">
        <f t="shared" si="0"/>
        <v>12.354610406361811</v>
      </c>
    </row>
    <row r="56" spans="1:4" ht="22.5">
      <c r="A56" s="30" t="s">
        <v>35</v>
      </c>
      <c r="B56" s="38">
        <f>SUM(B57:B58)</f>
        <v>70134.3</v>
      </c>
      <c r="C56" s="38">
        <f>SUM(C57:C58)</f>
        <v>11942.800000000001</v>
      </c>
      <c r="D56" s="29">
        <f t="shared" si="0"/>
        <v>17.02847251630087</v>
      </c>
    </row>
    <row r="57" spans="1:4" ht="12.75">
      <c r="A57" s="32" t="s">
        <v>61</v>
      </c>
      <c r="B57" s="34">
        <v>66014.2</v>
      </c>
      <c r="C57" s="36">
        <v>11352.7</v>
      </c>
      <c r="D57" s="35">
        <f t="shared" si="0"/>
        <v>17.197360567877823</v>
      </c>
    </row>
    <row r="58" spans="1:4" ht="24">
      <c r="A58" s="32" t="s">
        <v>62</v>
      </c>
      <c r="B58" s="34">
        <v>4120.1</v>
      </c>
      <c r="C58" s="36">
        <v>590.1</v>
      </c>
      <c r="D58" s="35">
        <f t="shared" si="0"/>
        <v>14.322467901264533</v>
      </c>
    </row>
    <row r="59" spans="1:4" ht="12.75">
      <c r="A59" s="30" t="s">
        <v>7</v>
      </c>
      <c r="B59" s="38">
        <f>B60+B61+B62+B63+B64</f>
        <v>259110.5</v>
      </c>
      <c r="C59" s="38">
        <f>C60+C61+C62+C63+C64</f>
        <v>38195</v>
      </c>
      <c r="D59" s="29">
        <f t="shared" si="0"/>
        <v>14.740815212042738</v>
      </c>
    </row>
    <row r="60" spans="1:4" ht="12.75">
      <c r="A60" s="32" t="s">
        <v>63</v>
      </c>
      <c r="B60" s="34">
        <v>1700</v>
      </c>
      <c r="C60" s="36">
        <v>137.7</v>
      </c>
      <c r="D60" s="35">
        <f t="shared" si="0"/>
        <v>8.1</v>
      </c>
    </row>
    <row r="61" spans="1:4" ht="12.75">
      <c r="A61" s="32" t="s">
        <v>64</v>
      </c>
      <c r="B61" s="34">
        <v>50547</v>
      </c>
      <c r="C61" s="36">
        <v>8042.5</v>
      </c>
      <c r="D61" s="35">
        <f t="shared" si="0"/>
        <v>15.910934377905711</v>
      </c>
    </row>
    <row r="62" spans="1:4" ht="12.75">
      <c r="A62" s="32" t="s">
        <v>65</v>
      </c>
      <c r="B62" s="34">
        <v>102135.5</v>
      </c>
      <c r="C62" s="36">
        <v>15722.2</v>
      </c>
      <c r="D62" s="35">
        <f t="shared" si="0"/>
        <v>15.39347239696286</v>
      </c>
    </row>
    <row r="63" spans="1:4" ht="12.75">
      <c r="A63" s="32" t="s">
        <v>66</v>
      </c>
      <c r="B63" s="34">
        <v>95769</v>
      </c>
      <c r="C63" s="36">
        <v>13187.9</v>
      </c>
      <c r="D63" s="35">
        <f t="shared" si="0"/>
        <v>13.7705311739707</v>
      </c>
    </row>
    <row r="64" spans="1:4" ht="24">
      <c r="A64" s="32" t="s">
        <v>67</v>
      </c>
      <c r="B64" s="34">
        <v>8959</v>
      </c>
      <c r="C64" s="36">
        <v>1104.7</v>
      </c>
      <c r="D64" s="35">
        <f t="shared" si="0"/>
        <v>12.330617256390223</v>
      </c>
    </row>
    <row r="65" spans="1:4" ht="22.5">
      <c r="A65" s="30" t="s">
        <v>36</v>
      </c>
      <c r="B65" s="28">
        <v>2174.9</v>
      </c>
      <c r="C65" s="28">
        <v>218.8</v>
      </c>
      <c r="D65" s="29">
        <f t="shared" si="0"/>
        <v>10.060232654374914</v>
      </c>
    </row>
    <row r="66" spans="1:4" ht="22.5">
      <c r="A66" s="30" t="s">
        <v>37</v>
      </c>
      <c r="B66" s="28">
        <v>2266</v>
      </c>
      <c r="C66" s="28">
        <v>289.5</v>
      </c>
      <c r="D66" s="29">
        <f t="shared" si="0"/>
        <v>12.775816416593116</v>
      </c>
    </row>
    <row r="67" spans="1:4" ht="33.75">
      <c r="A67" s="30" t="s">
        <v>38</v>
      </c>
      <c r="B67" s="28">
        <v>100</v>
      </c>
      <c r="C67" s="28">
        <v>14.9</v>
      </c>
      <c r="D67" s="29">
        <f t="shared" si="0"/>
        <v>14.899999999999999</v>
      </c>
    </row>
    <row r="68" spans="1:4" ht="33.75">
      <c r="A68" s="30" t="s">
        <v>41</v>
      </c>
      <c r="B68" s="28">
        <f>B69+B70</f>
        <v>65240.6</v>
      </c>
      <c r="C68" s="28">
        <f>SUM(C69:C70)</f>
        <v>10449.4</v>
      </c>
      <c r="D68" s="29">
        <f t="shared" si="0"/>
        <v>16.016713518882415</v>
      </c>
    </row>
    <row r="69" spans="1:4" ht="36">
      <c r="A69" s="32" t="s">
        <v>31</v>
      </c>
      <c r="B69" s="33">
        <v>61230.6</v>
      </c>
      <c r="C69" s="36">
        <v>9716.8</v>
      </c>
      <c r="D69" s="35">
        <f t="shared" si="0"/>
        <v>15.869189588212429</v>
      </c>
    </row>
    <row r="70" spans="1:4" ht="12.75">
      <c r="A70" s="32" t="s">
        <v>40</v>
      </c>
      <c r="B70" s="33">
        <v>4010</v>
      </c>
      <c r="C70" s="36">
        <v>732.6</v>
      </c>
      <c r="D70" s="35">
        <f t="shared" si="0"/>
        <v>18.26932668329177</v>
      </c>
    </row>
    <row r="71" spans="1:4" ht="12.75">
      <c r="A71" s="30" t="s">
        <v>28</v>
      </c>
      <c r="B71" s="28">
        <f>B31+B38+B40+B42+B47+B50+B56+B59+B65+B66+B67+B68</f>
        <v>849493.8999999999</v>
      </c>
      <c r="C71" s="28">
        <f>C31+C38+C40+C42+C47+C50+C56+C59+C65+C66+C67+C68</f>
        <v>131553.2</v>
      </c>
      <c r="D71" s="29">
        <f t="shared" si="0"/>
        <v>15.486067645688806</v>
      </c>
    </row>
    <row r="72" spans="1:4" ht="22.5">
      <c r="A72" s="30" t="s">
        <v>29</v>
      </c>
      <c r="B72" s="34"/>
      <c r="C72" s="34">
        <f>C29-C71</f>
        <v>6275.656999999977</v>
      </c>
      <c r="D72" s="29"/>
    </row>
    <row r="73" spans="1:4" ht="12.75">
      <c r="A73" s="39"/>
      <c r="B73" s="40" t="s">
        <v>42</v>
      </c>
      <c r="C73" s="41"/>
      <c r="D73" s="13"/>
    </row>
    <row r="74" spans="1:4" ht="12.75">
      <c r="A74" s="42"/>
      <c r="B74" s="43"/>
      <c r="C74" s="44"/>
      <c r="D74" s="13"/>
    </row>
    <row r="75" spans="1:4" ht="30">
      <c r="A75" s="55" t="s">
        <v>1</v>
      </c>
      <c r="B75" s="53" t="s">
        <v>94</v>
      </c>
      <c r="C75" s="54" t="s">
        <v>33</v>
      </c>
      <c r="D75" s="13"/>
    </row>
    <row r="76" spans="1:4" ht="45.75">
      <c r="A76" s="1" t="s">
        <v>30</v>
      </c>
      <c r="B76" s="6">
        <f>B77</f>
        <v>2370000</v>
      </c>
      <c r="C76" s="6">
        <f>C77+C89</f>
        <v>-6275623.12</v>
      </c>
      <c r="D76" s="13"/>
    </row>
    <row r="77" spans="1:4" ht="33.75">
      <c r="A77" s="45" t="s">
        <v>73</v>
      </c>
      <c r="B77" s="3">
        <v>2370000</v>
      </c>
      <c r="C77" s="3"/>
      <c r="D77" s="13"/>
    </row>
    <row r="78" spans="1:4" ht="24">
      <c r="A78" s="11" t="s">
        <v>83</v>
      </c>
      <c r="B78" s="3">
        <v>1580000</v>
      </c>
      <c r="C78" s="3"/>
      <c r="D78" s="13"/>
    </row>
    <row r="79" spans="1:4" ht="34.5">
      <c r="A79" s="5" t="s">
        <v>84</v>
      </c>
      <c r="B79" s="4">
        <v>2370000</v>
      </c>
      <c r="C79" s="7"/>
      <c r="D79" s="22"/>
    </row>
    <row r="80" spans="1:4" ht="45.75">
      <c r="A80" s="2" t="s">
        <v>85</v>
      </c>
      <c r="B80" s="4">
        <v>2370000</v>
      </c>
      <c r="C80" s="8"/>
      <c r="D80" s="22"/>
    </row>
    <row r="81" spans="1:4" ht="45.75">
      <c r="A81" s="2" t="s">
        <v>86</v>
      </c>
      <c r="B81" s="4">
        <v>-790000</v>
      </c>
      <c r="C81" s="9"/>
      <c r="D81" s="13"/>
    </row>
    <row r="82" spans="1:4" ht="45.75">
      <c r="A82" s="5" t="s">
        <v>87</v>
      </c>
      <c r="B82" s="4">
        <v>-790000</v>
      </c>
      <c r="C82" s="47"/>
      <c r="D82" s="22"/>
    </row>
    <row r="83" spans="1:4" ht="34.5">
      <c r="A83" s="2" t="s">
        <v>74</v>
      </c>
      <c r="B83" s="46">
        <v>790000</v>
      </c>
      <c r="C83" s="47"/>
      <c r="D83" s="22"/>
    </row>
    <row r="84" spans="1:4" ht="45.75">
      <c r="A84" s="2" t="s">
        <v>75</v>
      </c>
      <c r="B84" s="46">
        <f>B85+B87</f>
        <v>790000</v>
      </c>
      <c r="C84" s="47"/>
      <c r="D84" s="22"/>
    </row>
    <row r="85" spans="1:4" ht="45.75">
      <c r="A85" s="2" t="s">
        <v>88</v>
      </c>
      <c r="B85" s="4">
        <v>30000000</v>
      </c>
      <c r="C85" s="4"/>
      <c r="D85" s="22"/>
    </row>
    <row r="86" spans="1:4" ht="57">
      <c r="A86" s="2" t="s">
        <v>76</v>
      </c>
      <c r="B86" s="4">
        <v>30000000</v>
      </c>
      <c r="C86" s="8"/>
      <c r="D86" s="22"/>
    </row>
    <row r="87" spans="1:4" ht="57">
      <c r="A87" s="5" t="s">
        <v>77</v>
      </c>
      <c r="B87" s="4">
        <v>-29210000</v>
      </c>
      <c r="C87" s="47"/>
      <c r="D87" s="13"/>
    </row>
    <row r="88" spans="1:4" ht="57">
      <c r="A88" s="5" t="s">
        <v>78</v>
      </c>
      <c r="B88" s="4">
        <v>-29210000</v>
      </c>
      <c r="C88" s="47">
        <v>0</v>
      </c>
      <c r="D88" s="22"/>
    </row>
    <row r="89" spans="1:4" ht="12.75">
      <c r="A89" s="12" t="s">
        <v>89</v>
      </c>
      <c r="B89" s="8">
        <f>B92+B95</f>
        <v>0</v>
      </c>
      <c r="C89" s="48">
        <v>-6275623.12</v>
      </c>
      <c r="D89" s="22"/>
    </row>
    <row r="90" spans="1:4" ht="23.25">
      <c r="A90" s="5" t="s">
        <v>79</v>
      </c>
      <c r="B90" s="10">
        <f>B91+B95</f>
        <v>0</v>
      </c>
      <c r="C90" s="49">
        <f>C91+C95</f>
        <v>-6275623.11999999</v>
      </c>
      <c r="D90" s="22"/>
    </row>
    <row r="91" spans="1:4" ht="23.25">
      <c r="A91" s="5" t="s">
        <v>99</v>
      </c>
      <c r="B91" s="4">
        <v>-879493800</v>
      </c>
      <c r="C91" s="49">
        <v>-138281130.91</v>
      </c>
      <c r="D91" s="22"/>
    </row>
    <row r="92" spans="1:4" ht="23.25">
      <c r="A92" s="5" t="s">
        <v>100</v>
      </c>
      <c r="B92" s="4">
        <v>-879493800</v>
      </c>
      <c r="C92" s="49">
        <v>-138281130.91</v>
      </c>
      <c r="D92" s="13"/>
    </row>
    <row r="93" spans="1:4" ht="23.25">
      <c r="A93" s="5" t="s">
        <v>101</v>
      </c>
      <c r="B93" s="4">
        <v>-879493800</v>
      </c>
      <c r="C93" s="49">
        <v>-138281130.91</v>
      </c>
      <c r="D93" s="14"/>
    </row>
    <row r="94" spans="1:4" ht="34.5">
      <c r="A94" s="5" t="s">
        <v>102</v>
      </c>
      <c r="B94" s="4">
        <v>-879493800</v>
      </c>
      <c r="C94" s="49">
        <v>-138281130.91</v>
      </c>
      <c r="D94" s="14"/>
    </row>
    <row r="95" spans="1:4" ht="23.25">
      <c r="A95" s="5" t="s">
        <v>80</v>
      </c>
      <c r="B95" s="4">
        <v>879493800</v>
      </c>
      <c r="C95" s="49">
        <v>132005507.79</v>
      </c>
      <c r="D95" s="14"/>
    </row>
    <row r="96" spans="1:4" ht="23.25">
      <c r="A96" s="5" t="s">
        <v>81</v>
      </c>
      <c r="B96" s="4">
        <v>879493800</v>
      </c>
      <c r="C96" s="49">
        <v>132005507.79</v>
      </c>
      <c r="D96" s="14"/>
    </row>
    <row r="97" spans="1:4" ht="23.25">
      <c r="A97" s="5" t="s">
        <v>90</v>
      </c>
      <c r="B97" s="4">
        <v>879493800</v>
      </c>
      <c r="C97" s="49">
        <v>132005507.79</v>
      </c>
      <c r="D97" s="14"/>
    </row>
    <row r="98" spans="1:4" ht="34.5">
      <c r="A98" s="5" t="s">
        <v>82</v>
      </c>
      <c r="B98" s="4">
        <v>879493800</v>
      </c>
      <c r="C98" s="49">
        <v>132005507.79</v>
      </c>
      <c r="D98" s="14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77">
      <selection activeCell="A91" sqref="A91:A94"/>
    </sheetView>
  </sheetViews>
  <sheetFormatPr defaultColWidth="9.00390625" defaultRowHeight="12.75"/>
  <cols>
    <col min="1" max="1" width="46.50390625" style="0" customWidth="1"/>
    <col min="2" max="2" width="15.125" style="0" customWidth="1"/>
    <col min="3" max="3" width="16.50390625" style="0" customWidth="1"/>
    <col min="4" max="4" width="15.00390625" style="0" customWidth="1"/>
  </cols>
  <sheetData>
    <row r="1" spans="1:4" ht="15">
      <c r="A1" s="56" t="s">
        <v>43</v>
      </c>
      <c r="B1" s="57"/>
      <c r="C1" s="57"/>
      <c r="D1" s="57"/>
    </row>
    <row r="2" spans="1:4" ht="15">
      <c r="A2" s="58" t="s">
        <v>91</v>
      </c>
      <c r="B2" s="59"/>
      <c r="C2" s="59"/>
      <c r="D2" s="59"/>
    </row>
    <row r="3" spans="1:4" ht="15">
      <c r="A3" s="60" t="s">
        <v>95</v>
      </c>
      <c r="B3" s="59"/>
      <c r="C3" s="59"/>
      <c r="D3" s="59"/>
    </row>
    <row r="4" spans="1:4" ht="14.25" thickBot="1">
      <c r="A4" s="15"/>
      <c r="B4" s="16"/>
      <c r="C4" s="17"/>
      <c r="D4" s="13" t="s">
        <v>69</v>
      </c>
    </row>
    <row r="5" spans="1:4" ht="14.25" thickBot="1">
      <c r="A5" s="18" t="s">
        <v>1</v>
      </c>
      <c r="B5" s="19" t="s">
        <v>32</v>
      </c>
      <c r="C5" s="20" t="s">
        <v>33</v>
      </c>
      <c r="D5" s="21" t="s">
        <v>17</v>
      </c>
    </row>
    <row r="6" spans="1:4" ht="13.5" thickBot="1">
      <c r="A6" s="23">
        <v>1</v>
      </c>
      <c r="B6" s="24">
        <v>2</v>
      </c>
      <c r="C6" s="25">
        <v>3</v>
      </c>
      <c r="D6" s="26">
        <v>4</v>
      </c>
    </row>
    <row r="7" spans="1:4" ht="12.75">
      <c r="A7" s="27" t="s">
        <v>18</v>
      </c>
      <c r="B7" s="28">
        <f>B8+B10+B11+B13+B14+B15+B17+B18+B19+B20</f>
        <v>99510</v>
      </c>
      <c r="C7" s="28">
        <f>C8+C10+C11+C13+C14+C15+C17+C18+C19+C20</f>
        <v>24996.439000000002</v>
      </c>
      <c r="D7" s="29">
        <f>C7/B7*100</f>
        <v>25.11952467088735</v>
      </c>
    </row>
    <row r="8" spans="1:4" ht="12.75">
      <c r="A8" s="30" t="s">
        <v>15</v>
      </c>
      <c r="B8" s="31">
        <f>B9</f>
        <v>61790</v>
      </c>
      <c r="C8" s="31">
        <f>C9</f>
        <v>13424.13</v>
      </c>
      <c r="D8" s="29">
        <f aca="true" t="shared" si="0" ref="D8:D71">C8/B8*100</f>
        <v>21.725408642175108</v>
      </c>
    </row>
    <row r="9" spans="1:4" ht="12.75">
      <c r="A9" s="32" t="s">
        <v>0</v>
      </c>
      <c r="B9" s="33">
        <v>61790</v>
      </c>
      <c r="C9" s="34">
        <v>13424.13</v>
      </c>
      <c r="D9" s="35">
        <f t="shared" si="0"/>
        <v>21.725408642175108</v>
      </c>
    </row>
    <row r="10" spans="1:4" ht="12.75">
      <c r="A10" s="30" t="s">
        <v>2</v>
      </c>
      <c r="B10" s="28">
        <v>8200</v>
      </c>
      <c r="C10" s="37">
        <v>2767.587</v>
      </c>
      <c r="D10" s="29">
        <f t="shared" si="0"/>
        <v>33.751060975609754</v>
      </c>
    </row>
    <row r="11" spans="1:4" ht="12.75">
      <c r="A11" s="30" t="s">
        <v>3</v>
      </c>
      <c r="B11" s="28">
        <f>B12</f>
        <v>420</v>
      </c>
      <c r="C11" s="28">
        <f>C12</f>
        <v>81.179</v>
      </c>
      <c r="D11" s="29">
        <f t="shared" si="0"/>
        <v>19.328333333333333</v>
      </c>
    </row>
    <row r="12" spans="1:4" ht="12.75">
      <c r="A12" s="32" t="s">
        <v>8</v>
      </c>
      <c r="B12" s="33">
        <v>420</v>
      </c>
      <c r="C12" s="36">
        <v>81.179</v>
      </c>
      <c r="D12" s="35">
        <f t="shared" si="0"/>
        <v>19.328333333333333</v>
      </c>
    </row>
    <row r="13" spans="1:4" ht="12.75">
      <c r="A13" s="30" t="s">
        <v>19</v>
      </c>
      <c r="B13" s="28">
        <v>3260</v>
      </c>
      <c r="C13" s="38">
        <v>683.556</v>
      </c>
      <c r="D13" s="29">
        <f t="shared" si="0"/>
        <v>20.9679754601227</v>
      </c>
    </row>
    <row r="14" spans="1:4" ht="33.75">
      <c r="A14" s="30" t="s">
        <v>39</v>
      </c>
      <c r="B14" s="28">
        <v>20855</v>
      </c>
      <c r="C14" s="38">
        <v>6242.419</v>
      </c>
      <c r="D14" s="29">
        <f t="shared" si="0"/>
        <v>29.932481419323903</v>
      </c>
    </row>
    <row r="15" spans="1:4" ht="22.5">
      <c r="A15" s="30" t="s">
        <v>9</v>
      </c>
      <c r="B15" s="28">
        <f>B16</f>
        <v>270</v>
      </c>
      <c r="C15" s="28">
        <f>C16</f>
        <v>113.571</v>
      </c>
      <c r="D15" s="29">
        <f t="shared" si="0"/>
        <v>42.06333333333333</v>
      </c>
    </row>
    <row r="16" spans="1:4" ht="12.75">
      <c r="A16" s="32" t="s">
        <v>10</v>
      </c>
      <c r="B16" s="33">
        <v>270</v>
      </c>
      <c r="C16" s="36">
        <v>113.571</v>
      </c>
      <c r="D16" s="35">
        <f t="shared" si="0"/>
        <v>42.06333333333333</v>
      </c>
    </row>
    <row r="17" spans="1:4" ht="22.5">
      <c r="A17" s="30" t="s">
        <v>11</v>
      </c>
      <c r="B17" s="28">
        <v>2865</v>
      </c>
      <c r="C17" s="38">
        <v>671.755</v>
      </c>
      <c r="D17" s="29">
        <f t="shared" si="0"/>
        <v>23.44694589877836</v>
      </c>
    </row>
    <row r="18" spans="1:4" ht="22.5">
      <c r="A18" s="30" t="s">
        <v>20</v>
      </c>
      <c r="B18" s="28">
        <v>900</v>
      </c>
      <c r="C18" s="37">
        <v>813.381</v>
      </c>
      <c r="D18" s="29" t="s">
        <v>68</v>
      </c>
    </row>
    <row r="19" spans="1:4" ht="12.75">
      <c r="A19" s="30" t="s">
        <v>21</v>
      </c>
      <c r="B19" s="28">
        <v>950</v>
      </c>
      <c r="C19" s="37">
        <v>198.861</v>
      </c>
      <c r="D19" s="29">
        <f t="shared" si="0"/>
        <v>20.932736842105264</v>
      </c>
    </row>
    <row r="20" spans="1:4" ht="12.75">
      <c r="A20" s="30" t="s">
        <v>4</v>
      </c>
      <c r="B20" s="28">
        <v>0</v>
      </c>
      <c r="C20" s="37"/>
      <c r="D20" s="29" t="s">
        <v>68</v>
      </c>
    </row>
    <row r="21" spans="1:4" ht="12.75">
      <c r="A21" s="30" t="s">
        <v>16</v>
      </c>
      <c r="B21" s="28">
        <f>B22+B27+B28</f>
        <v>748501.781</v>
      </c>
      <c r="C21" s="28">
        <f>C22+C27+C28</f>
        <v>186115.21399999998</v>
      </c>
      <c r="D21" s="29">
        <f t="shared" si="0"/>
        <v>24.865032886274456</v>
      </c>
    </row>
    <row r="22" spans="1:4" ht="36">
      <c r="A22" s="32" t="s">
        <v>22</v>
      </c>
      <c r="B22" s="33">
        <f>B23+B24+B25+B26</f>
        <v>746501.781</v>
      </c>
      <c r="C22" s="33">
        <f>C23+C24+C25+C26</f>
        <v>185594.286</v>
      </c>
      <c r="D22" s="35">
        <f t="shared" si="0"/>
        <v>24.86186781113654</v>
      </c>
    </row>
    <row r="23" spans="1:4" ht="24">
      <c r="A23" s="32" t="s">
        <v>23</v>
      </c>
      <c r="B23" s="33">
        <v>277282</v>
      </c>
      <c r="C23" s="36">
        <v>72669.1</v>
      </c>
      <c r="D23" s="35">
        <f t="shared" si="0"/>
        <v>26.207651416247725</v>
      </c>
    </row>
    <row r="24" spans="1:4" ht="24">
      <c r="A24" s="32" t="s">
        <v>24</v>
      </c>
      <c r="B24" s="33">
        <v>7335.558</v>
      </c>
      <c r="C24" s="36">
        <v>1560.15</v>
      </c>
      <c r="D24" s="35">
        <f t="shared" si="0"/>
        <v>21.268320692168206</v>
      </c>
    </row>
    <row r="25" spans="1:4" ht="24">
      <c r="A25" s="32" t="s">
        <v>25</v>
      </c>
      <c r="B25" s="33">
        <v>461884.223</v>
      </c>
      <c r="C25" s="36">
        <v>111365.036</v>
      </c>
      <c r="D25" s="35">
        <f t="shared" si="0"/>
        <v>24.111028360455602</v>
      </c>
    </row>
    <row r="26" spans="1:4" ht="12.75">
      <c r="A26" s="32" t="s">
        <v>26</v>
      </c>
      <c r="B26" s="33">
        <v>0</v>
      </c>
      <c r="C26" s="36">
        <v>0</v>
      </c>
      <c r="D26" s="35" t="e">
        <f t="shared" si="0"/>
        <v>#DIV/0!</v>
      </c>
    </row>
    <row r="27" spans="1:4" ht="12.75">
      <c r="A27" s="32" t="s">
        <v>70</v>
      </c>
      <c r="B27" s="33">
        <v>2000</v>
      </c>
      <c r="C27" s="36">
        <v>535.297</v>
      </c>
      <c r="D27" s="35">
        <f t="shared" si="0"/>
        <v>26.764850000000003</v>
      </c>
    </row>
    <row r="28" spans="1:4" ht="36">
      <c r="A28" s="32" t="s">
        <v>71</v>
      </c>
      <c r="B28" s="33"/>
      <c r="C28" s="36">
        <v>-14.369</v>
      </c>
      <c r="D28" s="35"/>
    </row>
    <row r="29" spans="1:4" ht="12.75">
      <c r="A29" s="30" t="s">
        <v>27</v>
      </c>
      <c r="B29" s="28">
        <f>B7+B21</f>
        <v>848011.781</v>
      </c>
      <c r="C29" s="28">
        <f>C7+C21</f>
        <v>211111.653</v>
      </c>
      <c r="D29" s="29">
        <f t="shared" si="0"/>
        <v>24.894896242013413</v>
      </c>
    </row>
    <row r="30" spans="1:4" ht="12.75">
      <c r="A30" s="50"/>
      <c r="B30" s="51"/>
      <c r="C30" s="51"/>
      <c r="D30" s="52"/>
    </row>
    <row r="31" spans="1:4" ht="12.75">
      <c r="A31" s="50" t="s">
        <v>12</v>
      </c>
      <c r="B31" s="38">
        <f>SUM(B32:B37)</f>
        <v>48367.3</v>
      </c>
      <c r="C31" s="38">
        <f>SUM(C32:C37)</f>
        <v>12353.2</v>
      </c>
      <c r="D31" s="52">
        <f t="shared" si="0"/>
        <v>25.54039609405528</v>
      </c>
    </row>
    <row r="32" spans="1:4" ht="24">
      <c r="A32" s="32" t="s">
        <v>44</v>
      </c>
      <c r="B32" s="34">
        <v>795.3</v>
      </c>
      <c r="C32" s="36">
        <v>173.7</v>
      </c>
      <c r="D32" s="35">
        <f t="shared" si="0"/>
        <v>21.84081478687288</v>
      </c>
    </row>
    <row r="33" spans="1:4" ht="36">
      <c r="A33" s="32" t="s">
        <v>45</v>
      </c>
      <c r="B33" s="34">
        <v>1053.8</v>
      </c>
      <c r="C33" s="36">
        <v>223.5</v>
      </c>
      <c r="D33" s="35">
        <f t="shared" si="0"/>
        <v>21.208958056557222</v>
      </c>
    </row>
    <row r="34" spans="1:4" ht="36">
      <c r="A34" s="32" t="s">
        <v>46</v>
      </c>
      <c r="B34" s="34">
        <v>16466.1</v>
      </c>
      <c r="C34" s="36">
        <v>3951.3</v>
      </c>
      <c r="D34" s="35">
        <f t="shared" si="0"/>
        <v>23.996574780913516</v>
      </c>
    </row>
    <row r="35" spans="1:4" ht="36">
      <c r="A35" s="32" t="s">
        <v>47</v>
      </c>
      <c r="B35" s="34">
        <v>633.2</v>
      </c>
      <c r="C35" s="36">
        <v>110.3</v>
      </c>
      <c r="D35" s="35">
        <f t="shared" si="0"/>
        <v>17.419456727732154</v>
      </c>
    </row>
    <row r="36" spans="1:4" ht="12.75">
      <c r="A36" s="32" t="s">
        <v>48</v>
      </c>
      <c r="B36" s="34">
        <v>1000</v>
      </c>
      <c r="C36" s="36">
        <v>0</v>
      </c>
      <c r="D36" s="35">
        <f t="shared" si="0"/>
        <v>0</v>
      </c>
    </row>
    <row r="37" spans="1:4" ht="12.75">
      <c r="A37" s="32" t="s">
        <v>49</v>
      </c>
      <c r="B37" s="34">
        <v>28418.9</v>
      </c>
      <c r="C37" s="36">
        <v>7894.4</v>
      </c>
      <c r="D37" s="35">
        <f t="shared" si="0"/>
        <v>27.77869657164774</v>
      </c>
    </row>
    <row r="38" spans="1:4" ht="12.75">
      <c r="A38" s="30" t="s">
        <v>34</v>
      </c>
      <c r="B38" s="28">
        <f>B39</f>
        <v>967.1</v>
      </c>
      <c r="C38" s="28">
        <f>C39</f>
        <v>241.7</v>
      </c>
      <c r="D38" s="29">
        <f t="shared" si="0"/>
        <v>24.992244855754315</v>
      </c>
    </row>
    <row r="39" spans="1:4" ht="12.75">
      <c r="A39" s="32" t="s">
        <v>50</v>
      </c>
      <c r="B39" s="33">
        <v>967.1</v>
      </c>
      <c r="C39" s="36">
        <v>241.7</v>
      </c>
      <c r="D39" s="29">
        <f t="shared" si="0"/>
        <v>24.992244855754315</v>
      </c>
    </row>
    <row r="40" spans="1:4" ht="22.5">
      <c r="A40" s="30" t="s">
        <v>13</v>
      </c>
      <c r="B40" s="38">
        <f>B41</f>
        <v>2273</v>
      </c>
      <c r="C40" s="38">
        <f>C41</f>
        <v>472.3</v>
      </c>
      <c r="D40" s="29">
        <f t="shared" si="0"/>
        <v>20.778706555213375</v>
      </c>
    </row>
    <row r="41" spans="1:4" ht="24">
      <c r="A41" s="32" t="s">
        <v>51</v>
      </c>
      <c r="B41" s="34">
        <v>2273</v>
      </c>
      <c r="C41" s="36">
        <v>472.3</v>
      </c>
      <c r="D41" s="35">
        <f t="shared" si="0"/>
        <v>20.778706555213375</v>
      </c>
    </row>
    <row r="42" spans="1:4" ht="12.75">
      <c r="A42" s="30" t="s">
        <v>14</v>
      </c>
      <c r="B42" s="38">
        <f>SUM(B43:B46)</f>
        <v>10380.1</v>
      </c>
      <c r="C42" s="38">
        <f>SUM(C43:C46)</f>
        <v>852.8</v>
      </c>
      <c r="D42" s="29">
        <f t="shared" si="0"/>
        <v>8.215720465120759</v>
      </c>
    </row>
    <row r="43" spans="1:4" ht="12.75">
      <c r="A43" s="32" t="s">
        <v>72</v>
      </c>
      <c r="B43" s="34">
        <v>6611</v>
      </c>
      <c r="C43" s="36">
        <v>0</v>
      </c>
      <c r="D43" s="35">
        <f t="shared" si="0"/>
        <v>0</v>
      </c>
    </row>
    <row r="44" spans="1:4" ht="12.75">
      <c r="A44" s="32" t="s">
        <v>52</v>
      </c>
      <c r="B44" s="34">
        <v>2198.4</v>
      </c>
      <c r="C44" s="36">
        <v>413.4</v>
      </c>
      <c r="D44" s="35">
        <f t="shared" si="0"/>
        <v>18.804585152838428</v>
      </c>
    </row>
    <row r="45" spans="1:4" ht="12.75">
      <c r="A45" s="32" t="s">
        <v>53</v>
      </c>
      <c r="B45" s="34">
        <v>1370.7</v>
      </c>
      <c r="C45" s="36">
        <v>339.4</v>
      </c>
      <c r="D45" s="35">
        <f t="shared" si="0"/>
        <v>24.76107098562778</v>
      </c>
    </row>
    <row r="46" spans="1:4" ht="12.75">
      <c r="A46" s="32" t="s">
        <v>54</v>
      </c>
      <c r="B46" s="34">
        <v>200</v>
      </c>
      <c r="C46" s="36">
        <v>100</v>
      </c>
      <c r="D46" s="35">
        <f t="shared" si="0"/>
        <v>50</v>
      </c>
    </row>
    <row r="47" spans="1:4" ht="12.75">
      <c r="A47" s="30" t="s">
        <v>5</v>
      </c>
      <c r="B47" s="38">
        <f>SUM(B48:B49)</f>
        <v>6285.6</v>
      </c>
      <c r="C47" s="38">
        <f>SUM(C48:C49)</f>
        <v>717.7</v>
      </c>
      <c r="D47" s="29">
        <f t="shared" si="0"/>
        <v>11.418162148402699</v>
      </c>
    </row>
    <row r="48" spans="1:4" ht="12.75">
      <c r="A48" s="32" t="s">
        <v>55</v>
      </c>
      <c r="B48" s="34">
        <v>275.8</v>
      </c>
      <c r="C48" s="36">
        <v>270.8</v>
      </c>
      <c r="D48" s="35">
        <f t="shared" si="0"/>
        <v>98.18709209572154</v>
      </c>
    </row>
    <row r="49" spans="1:4" ht="12.75">
      <c r="A49" s="32" t="s">
        <v>56</v>
      </c>
      <c r="B49" s="34">
        <v>6009.8</v>
      </c>
      <c r="C49" s="36">
        <v>446.9</v>
      </c>
      <c r="D49" s="35">
        <f t="shared" si="0"/>
        <v>7.436187560318147</v>
      </c>
    </row>
    <row r="50" spans="1:4" ht="12.75">
      <c r="A50" s="30" t="s">
        <v>6</v>
      </c>
      <c r="B50" s="38">
        <f>SUM(B51:B55)</f>
        <v>383071.3</v>
      </c>
      <c r="C50" s="38">
        <f>SUM(C51:C55)</f>
        <v>96282.5</v>
      </c>
      <c r="D50" s="29">
        <f t="shared" si="0"/>
        <v>25.134354883803617</v>
      </c>
    </row>
    <row r="51" spans="1:4" ht="12.75">
      <c r="A51" s="32" t="s">
        <v>57</v>
      </c>
      <c r="B51" s="34">
        <v>110462.2</v>
      </c>
      <c r="C51" s="36">
        <v>30224.7</v>
      </c>
      <c r="D51" s="35">
        <f t="shared" si="0"/>
        <v>27.362029726005822</v>
      </c>
    </row>
    <row r="52" spans="1:4" ht="12.75">
      <c r="A52" s="32" t="s">
        <v>58</v>
      </c>
      <c r="B52" s="34">
        <v>224374.4</v>
      </c>
      <c r="C52" s="36">
        <v>51467.1</v>
      </c>
      <c r="D52" s="35">
        <f t="shared" si="0"/>
        <v>22.93804462541181</v>
      </c>
    </row>
    <row r="53" spans="1:4" ht="12.75">
      <c r="A53" s="32" t="s">
        <v>93</v>
      </c>
      <c r="B53" s="34">
        <v>32587.5</v>
      </c>
      <c r="C53" s="36">
        <v>10207.7</v>
      </c>
      <c r="D53" s="35">
        <f t="shared" si="0"/>
        <v>31.323973916378982</v>
      </c>
    </row>
    <row r="54" spans="1:4" ht="12.75">
      <c r="A54" s="32" t="s">
        <v>59</v>
      </c>
      <c r="B54" s="34">
        <v>1950.3</v>
      </c>
      <c r="C54" s="36">
        <v>588.3</v>
      </c>
      <c r="D54" s="35">
        <f t="shared" si="0"/>
        <v>30.16459006306722</v>
      </c>
    </row>
    <row r="55" spans="1:4" ht="12.75">
      <c r="A55" s="32" t="s">
        <v>60</v>
      </c>
      <c r="B55" s="34">
        <v>13696.9</v>
      </c>
      <c r="C55" s="36">
        <v>3794.7</v>
      </c>
      <c r="D55" s="35">
        <f t="shared" si="0"/>
        <v>27.704809117391527</v>
      </c>
    </row>
    <row r="56" spans="1:4" ht="12.75">
      <c r="A56" s="30" t="s">
        <v>35</v>
      </c>
      <c r="B56" s="38">
        <f>SUM(B57:B58)</f>
        <v>70134.3</v>
      </c>
      <c r="C56" s="38">
        <f>SUM(C57:C58)</f>
        <v>19009.1</v>
      </c>
      <c r="D56" s="29">
        <f t="shared" si="0"/>
        <v>27.103856458252235</v>
      </c>
    </row>
    <row r="57" spans="1:4" ht="12.75">
      <c r="A57" s="32" t="s">
        <v>61</v>
      </c>
      <c r="B57" s="34">
        <v>66014.2</v>
      </c>
      <c r="C57" s="36">
        <v>17965.6</v>
      </c>
      <c r="D57" s="35">
        <f t="shared" si="0"/>
        <v>27.214750765744338</v>
      </c>
    </row>
    <row r="58" spans="1:4" ht="12.75">
      <c r="A58" s="32" t="s">
        <v>62</v>
      </c>
      <c r="B58" s="34">
        <v>4120.1</v>
      </c>
      <c r="C58" s="36">
        <v>1043.5</v>
      </c>
      <c r="D58" s="35">
        <f t="shared" si="0"/>
        <v>25.327055168563867</v>
      </c>
    </row>
    <row r="59" spans="1:4" ht="12.75">
      <c r="A59" s="30" t="s">
        <v>7</v>
      </c>
      <c r="B59" s="38">
        <f>B60+B61+B62+B63+B64</f>
        <v>259121.6</v>
      </c>
      <c r="C59" s="38">
        <f>C60+C61+C62+C63+C64</f>
        <v>59986.700000000004</v>
      </c>
      <c r="D59" s="29">
        <f t="shared" si="0"/>
        <v>23.150019141592214</v>
      </c>
    </row>
    <row r="60" spans="1:4" ht="12.75">
      <c r="A60" s="32" t="s">
        <v>63</v>
      </c>
      <c r="B60" s="34">
        <v>1700</v>
      </c>
      <c r="C60" s="36">
        <v>275.6</v>
      </c>
      <c r="D60" s="35">
        <f t="shared" si="0"/>
        <v>16.211764705882352</v>
      </c>
    </row>
    <row r="61" spans="1:4" ht="12.75">
      <c r="A61" s="32" t="s">
        <v>64</v>
      </c>
      <c r="B61" s="34">
        <v>50547</v>
      </c>
      <c r="C61" s="36">
        <v>12250.9</v>
      </c>
      <c r="D61" s="35">
        <f t="shared" si="0"/>
        <v>24.23665103764813</v>
      </c>
    </row>
    <row r="62" spans="1:4" ht="12.75">
      <c r="A62" s="32" t="s">
        <v>65</v>
      </c>
      <c r="B62" s="34">
        <v>102142.1</v>
      </c>
      <c r="C62" s="36">
        <v>25925.9</v>
      </c>
      <c r="D62" s="35">
        <f t="shared" si="0"/>
        <v>25.382188147688368</v>
      </c>
    </row>
    <row r="63" spans="1:4" ht="12.75">
      <c r="A63" s="32" t="s">
        <v>66</v>
      </c>
      <c r="B63" s="34">
        <v>95769</v>
      </c>
      <c r="C63" s="36">
        <v>19765</v>
      </c>
      <c r="D63" s="35">
        <f t="shared" si="0"/>
        <v>20.63820234104982</v>
      </c>
    </row>
    <row r="64" spans="1:4" ht="12.75">
      <c r="A64" s="32" t="s">
        <v>67</v>
      </c>
      <c r="B64" s="34">
        <v>8963.5</v>
      </c>
      <c r="C64" s="36">
        <v>1769.3</v>
      </c>
      <c r="D64" s="35">
        <f t="shared" si="0"/>
        <v>19.7389412617839</v>
      </c>
    </row>
    <row r="65" spans="1:4" ht="12.75">
      <c r="A65" s="30" t="s">
        <v>36</v>
      </c>
      <c r="B65" s="28">
        <v>2174.9</v>
      </c>
      <c r="C65" s="28">
        <v>361</v>
      </c>
      <c r="D65" s="29">
        <f t="shared" si="0"/>
        <v>16.598464297209066</v>
      </c>
    </row>
    <row r="66" spans="1:4" ht="12.75">
      <c r="A66" s="30" t="s">
        <v>37</v>
      </c>
      <c r="B66" s="28">
        <v>2266</v>
      </c>
      <c r="C66" s="28">
        <v>517.2</v>
      </c>
      <c r="D66" s="29">
        <f t="shared" si="0"/>
        <v>22.824360105913506</v>
      </c>
    </row>
    <row r="67" spans="1:4" ht="22.5">
      <c r="A67" s="30" t="s">
        <v>38</v>
      </c>
      <c r="B67" s="28">
        <v>100</v>
      </c>
      <c r="C67" s="28">
        <v>18.9</v>
      </c>
      <c r="D67" s="29">
        <f t="shared" si="0"/>
        <v>18.9</v>
      </c>
    </row>
    <row r="68" spans="1:4" ht="22.5">
      <c r="A68" s="30" t="s">
        <v>41</v>
      </c>
      <c r="B68" s="28">
        <f>B69+B70</f>
        <v>65240.6</v>
      </c>
      <c r="C68" s="28">
        <f>SUM(C69:C70)</f>
        <v>18612.3</v>
      </c>
      <c r="D68" s="29">
        <f t="shared" si="0"/>
        <v>28.528707583927797</v>
      </c>
    </row>
    <row r="69" spans="1:4" ht="24">
      <c r="A69" s="32" t="s">
        <v>31</v>
      </c>
      <c r="B69" s="33">
        <v>61230.6</v>
      </c>
      <c r="C69" s="36">
        <v>17879.7</v>
      </c>
      <c r="D69" s="35">
        <f t="shared" si="0"/>
        <v>29.200595780541107</v>
      </c>
    </row>
    <row r="70" spans="1:4" ht="12.75">
      <c r="A70" s="32" t="s">
        <v>40</v>
      </c>
      <c r="B70" s="33">
        <v>4010</v>
      </c>
      <c r="C70" s="36">
        <v>732.6</v>
      </c>
      <c r="D70" s="35">
        <f t="shared" si="0"/>
        <v>18.26932668329177</v>
      </c>
    </row>
    <row r="71" spans="1:4" ht="12.75">
      <c r="A71" s="30" t="s">
        <v>28</v>
      </c>
      <c r="B71" s="28">
        <f>B31+B38+B40+B42+B47+B50+B56+B59+B65+B66+B67+B68</f>
        <v>850381.8</v>
      </c>
      <c r="C71" s="28">
        <f>C31+C38+C40+C42+C47+C50+C56+C59+C65+C66+C67+C68</f>
        <v>209425.4</v>
      </c>
      <c r="D71" s="29">
        <f t="shared" si="0"/>
        <v>24.62722038500824</v>
      </c>
    </row>
    <row r="72" spans="1:4" ht="22.5">
      <c r="A72" s="30" t="s">
        <v>29</v>
      </c>
      <c r="B72" s="34"/>
      <c r="C72" s="34">
        <f>C29-C71</f>
        <v>1686.252999999997</v>
      </c>
      <c r="D72" s="29"/>
    </row>
    <row r="73" spans="1:4" ht="12.75">
      <c r="A73" s="39"/>
      <c r="B73" s="40" t="s">
        <v>42</v>
      </c>
      <c r="C73" s="41"/>
      <c r="D73" s="13"/>
    </row>
    <row r="74" spans="1:4" ht="12.75">
      <c r="A74" s="42"/>
      <c r="B74" s="43"/>
      <c r="C74" s="44"/>
      <c r="D74" s="13"/>
    </row>
    <row r="75" spans="1:4" ht="30">
      <c r="A75" s="55" t="s">
        <v>1</v>
      </c>
      <c r="B75" s="53" t="s">
        <v>94</v>
      </c>
      <c r="C75" s="54" t="s">
        <v>33</v>
      </c>
      <c r="D75" s="13"/>
    </row>
    <row r="76" spans="1:4" ht="23.25">
      <c r="A76" s="1" t="s">
        <v>30</v>
      </c>
      <c r="B76" s="6">
        <f>B77</f>
        <v>2370000</v>
      </c>
      <c r="C76" s="6">
        <f>C77+C89</f>
        <v>-1686249.71</v>
      </c>
      <c r="D76" s="13"/>
    </row>
    <row r="77" spans="1:4" ht="22.5">
      <c r="A77" s="45" t="s">
        <v>73</v>
      </c>
      <c r="B77" s="3">
        <v>2370000</v>
      </c>
      <c r="C77" s="3"/>
      <c r="D77" s="13"/>
    </row>
    <row r="78" spans="1:4" ht="24">
      <c r="A78" s="11" t="s">
        <v>83</v>
      </c>
      <c r="B78" s="3">
        <v>1580000</v>
      </c>
      <c r="C78" s="3"/>
      <c r="D78" s="13"/>
    </row>
    <row r="79" spans="1:4" ht="23.25">
      <c r="A79" s="5" t="s">
        <v>84</v>
      </c>
      <c r="B79" s="4">
        <v>2370000</v>
      </c>
      <c r="C79" s="7"/>
      <c r="D79" s="22"/>
    </row>
    <row r="80" spans="1:4" ht="23.25">
      <c r="A80" s="2" t="s">
        <v>85</v>
      </c>
      <c r="B80" s="4">
        <v>2370000</v>
      </c>
      <c r="C80" s="8"/>
      <c r="D80" s="22"/>
    </row>
    <row r="81" spans="1:4" ht="23.25">
      <c r="A81" s="2" t="s">
        <v>86</v>
      </c>
      <c r="B81" s="4">
        <v>-790000</v>
      </c>
      <c r="C81" s="9"/>
      <c r="D81" s="13"/>
    </row>
    <row r="82" spans="1:4" ht="34.5">
      <c r="A82" s="5" t="s">
        <v>87</v>
      </c>
      <c r="B82" s="4">
        <v>-790000</v>
      </c>
      <c r="C82" s="47"/>
      <c r="D82" s="22"/>
    </row>
    <row r="83" spans="1:4" ht="23.25">
      <c r="A83" s="2" t="s">
        <v>74</v>
      </c>
      <c r="B83" s="46">
        <v>790000</v>
      </c>
      <c r="C83" s="47"/>
      <c r="D83" s="22"/>
    </row>
    <row r="84" spans="1:4" ht="34.5">
      <c r="A84" s="2" t="s">
        <v>75</v>
      </c>
      <c r="B84" s="46">
        <f>B85+B87</f>
        <v>790000</v>
      </c>
      <c r="C84" s="47"/>
      <c r="D84" s="22"/>
    </row>
    <row r="85" spans="1:4" ht="34.5">
      <c r="A85" s="2" t="s">
        <v>88</v>
      </c>
      <c r="B85" s="4">
        <v>30000000</v>
      </c>
      <c r="C85" s="4"/>
      <c r="D85" s="22"/>
    </row>
    <row r="86" spans="1:4" ht="34.5">
      <c r="A86" s="2" t="s">
        <v>76</v>
      </c>
      <c r="B86" s="4">
        <v>30000000</v>
      </c>
      <c r="C86" s="8"/>
      <c r="D86" s="22"/>
    </row>
    <row r="87" spans="1:4" ht="34.5">
      <c r="A87" s="5" t="s">
        <v>77</v>
      </c>
      <c r="B87" s="4">
        <v>-29210000</v>
      </c>
      <c r="C87" s="47"/>
      <c r="D87" s="13"/>
    </row>
    <row r="88" spans="1:4" ht="34.5">
      <c r="A88" s="5" t="s">
        <v>78</v>
      </c>
      <c r="B88" s="4">
        <v>-29210000</v>
      </c>
      <c r="C88" s="47">
        <v>0</v>
      </c>
      <c r="D88" s="22"/>
    </row>
    <row r="89" spans="1:4" ht="12.75">
      <c r="A89" s="12" t="s">
        <v>89</v>
      </c>
      <c r="B89" s="8">
        <f>B92+B95</f>
        <v>0</v>
      </c>
      <c r="C89" s="48">
        <v>-1686249.71</v>
      </c>
      <c r="D89" s="22"/>
    </row>
    <row r="90" spans="1:4" ht="23.25">
      <c r="A90" s="5" t="s">
        <v>79</v>
      </c>
      <c r="B90" s="10">
        <f>B91+B95</f>
        <v>0</v>
      </c>
      <c r="C90" s="49">
        <f>C91+C95</f>
        <v>-1686249.7099999785</v>
      </c>
      <c r="D90" s="22"/>
    </row>
    <row r="91" spans="1:4" ht="12.75">
      <c r="A91" s="5" t="s">
        <v>99</v>
      </c>
      <c r="B91" s="4">
        <v>-880381781.6</v>
      </c>
      <c r="C91" s="49">
        <v>-211848850.54</v>
      </c>
      <c r="D91" s="22"/>
    </row>
    <row r="92" spans="1:4" ht="12.75">
      <c r="A92" s="5" t="s">
        <v>100</v>
      </c>
      <c r="B92" s="4">
        <v>-880381781.6</v>
      </c>
      <c r="C92" s="49">
        <v>-211848850.54</v>
      </c>
      <c r="D92" s="13"/>
    </row>
    <row r="93" spans="1:4" ht="23.25">
      <c r="A93" s="5" t="s">
        <v>101</v>
      </c>
      <c r="B93" s="4">
        <v>-880381781.6</v>
      </c>
      <c r="C93" s="49">
        <v>-211848850.54</v>
      </c>
      <c r="D93" s="14"/>
    </row>
    <row r="94" spans="1:4" ht="23.25">
      <c r="A94" s="5" t="s">
        <v>102</v>
      </c>
      <c r="B94" s="4">
        <v>-880381781.6</v>
      </c>
      <c r="C94" s="49">
        <v>-211848850.54</v>
      </c>
      <c r="D94" s="14"/>
    </row>
    <row r="95" spans="1:4" ht="13.5">
      <c r="A95" s="5" t="s">
        <v>80</v>
      </c>
      <c r="B95" s="4">
        <v>880381781.6</v>
      </c>
      <c r="C95" s="49">
        <v>210162600.83</v>
      </c>
      <c r="D95" s="14"/>
    </row>
    <row r="96" spans="1:4" ht="13.5">
      <c r="A96" s="5" t="s">
        <v>81</v>
      </c>
      <c r="B96" s="4">
        <v>880381781.6</v>
      </c>
      <c r="C96" s="49">
        <v>210162600.83</v>
      </c>
      <c r="D96" s="14"/>
    </row>
    <row r="97" spans="1:4" ht="23.25">
      <c r="A97" s="5" t="s">
        <v>90</v>
      </c>
      <c r="B97" s="4">
        <v>880381781.6</v>
      </c>
      <c r="C97" s="49">
        <v>210162600.83</v>
      </c>
      <c r="D97" s="14"/>
    </row>
    <row r="98" spans="1:4" ht="23.25">
      <c r="A98" s="5" t="s">
        <v>82</v>
      </c>
      <c r="B98" s="4">
        <v>880381781.6</v>
      </c>
      <c r="C98" s="49">
        <v>210162600.83</v>
      </c>
      <c r="D98" s="14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66">
      <selection activeCell="A91" sqref="A91:A94"/>
    </sheetView>
  </sheetViews>
  <sheetFormatPr defaultColWidth="9.00390625" defaultRowHeight="12.75"/>
  <cols>
    <col min="1" max="1" width="38.50390625" style="0" customWidth="1"/>
    <col min="2" max="2" width="13.625" style="0" customWidth="1"/>
    <col min="3" max="3" width="14.375" style="0" customWidth="1"/>
    <col min="4" max="4" width="16.375" style="0" customWidth="1"/>
  </cols>
  <sheetData>
    <row r="1" spans="1:4" ht="15">
      <c r="A1" s="56" t="s">
        <v>43</v>
      </c>
      <c r="B1" s="57"/>
      <c r="C1" s="57"/>
      <c r="D1" s="57"/>
    </row>
    <row r="2" spans="1:4" ht="15">
      <c r="A2" s="58" t="s">
        <v>91</v>
      </c>
      <c r="B2" s="59"/>
      <c r="C2" s="59"/>
      <c r="D2" s="59"/>
    </row>
    <row r="3" spans="1:4" ht="15">
      <c r="A3" s="60" t="s">
        <v>97</v>
      </c>
      <c r="B3" s="59"/>
      <c r="C3" s="59"/>
      <c r="D3" s="59"/>
    </row>
    <row r="4" spans="1:4" ht="14.25" thickBot="1">
      <c r="A4" s="15"/>
      <c r="B4" s="16"/>
      <c r="C4" s="17"/>
      <c r="D4" s="13" t="s">
        <v>69</v>
      </c>
    </row>
    <row r="5" spans="1:4" ht="14.25" thickBot="1">
      <c r="A5" s="18" t="s">
        <v>1</v>
      </c>
      <c r="B5" s="19" t="s">
        <v>32</v>
      </c>
      <c r="C5" s="20" t="s">
        <v>33</v>
      </c>
      <c r="D5" s="21" t="s">
        <v>17</v>
      </c>
    </row>
    <row r="6" spans="1:4" ht="13.5" thickBot="1">
      <c r="A6" s="23">
        <v>1</v>
      </c>
      <c r="B6" s="24">
        <v>2</v>
      </c>
      <c r="C6" s="25">
        <v>3</v>
      </c>
      <c r="D6" s="26">
        <v>4</v>
      </c>
    </row>
    <row r="7" spans="1:4" ht="12.75">
      <c r="A7" s="27" t="s">
        <v>18</v>
      </c>
      <c r="B7" s="28">
        <f>B8+B10+B11+B13+B14+B15+B17+B18+B19+B20</f>
        <v>100310</v>
      </c>
      <c r="C7" s="28">
        <f>C8+C10+C11+C13+C14+C15+C17+C18+C19+C20</f>
        <v>34876.158</v>
      </c>
      <c r="D7" s="29">
        <f>C7/B7*100</f>
        <v>34.76837603429369</v>
      </c>
    </row>
    <row r="8" spans="1:4" ht="12.75">
      <c r="A8" s="30" t="s">
        <v>15</v>
      </c>
      <c r="B8" s="31">
        <f>B9</f>
        <v>61790</v>
      </c>
      <c r="C8" s="31">
        <f>C9</f>
        <v>18318.611</v>
      </c>
      <c r="D8" s="29">
        <f aca="true" t="shared" si="0" ref="D8:D71">C8/B8*100</f>
        <v>29.64656255057453</v>
      </c>
    </row>
    <row r="9" spans="1:4" ht="12.75">
      <c r="A9" s="32" t="s">
        <v>0</v>
      </c>
      <c r="B9" s="33">
        <v>61790</v>
      </c>
      <c r="C9" s="34">
        <v>18318.611</v>
      </c>
      <c r="D9" s="35">
        <f t="shared" si="0"/>
        <v>29.64656255057453</v>
      </c>
    </row>
    <row r="10" spans="1:4" ht="12.75">
      <c r="A10" s="30" t="s">
        <v>2</v>
      </c>
      <c r="B10" s="28">
        <v>8200</v>
      </c>
      <c r="C10" s="37">
        <v>3975.145</v>
      </c>
      <c r="D10" s="29">
        <f t="shared" si="0"/>
        <v>48.47737804878049</v>
      </c>
    </row>
    <row r="11" spans="1:4" ht="12.75">
      <c r="A11" s="30" t="s">
        <v>3</v>
      </c>
      <c r="B11" s="28">
        <f>B12</f>
        <v>420</v>
      </c>
      <c r="C11" s="28">
        <f>C12</f>
        <v>92.306</v>
      </c>
      <c r="D11" s="29">
        <f t="shared" si="0"/>
        <v>21.977619047619047</v>
      </c>
    </row>
    <row r="12" spans="1:4" ht="12.75">
      <c r="A12" s="32" t="s">
        <v>8</v>
      </c>
      <c r="B12" s="33">
        <v>420</v>
      </c>
      <c r="C12" s="36">
        <v>92.306</v>
      </c>
      <c r="D12" s="35">
        <f t="shared" si="0"/>
        <v>21.977619047619047</v>
      </c>
    </row>
    <row r="13" spans="1:4" ht="12.75">
      <c r="A13" s="30" t="s">
        <v>19</v>
      </c>
      <c r="B13" s="28">
        <v>3260</v>
      </c>
      <c r="C13" s="38">
        <v>987.919</v>
      </c>
      <c r="D13" s="29">
        <f t="shared" si="0"/>
        <v>30.304263803680982</v>
      </c>
    </row>
    <row r="14" spans="1:4" ht="45">
      <c r="A14" s="30" t="s">
        <v>39</v>
      </c>
      <c r="B14" s="28">
        <v>20855</v>
      </c>
      <c r="C14" s="38">
        <v>8612.387</v>
      </c>
      <c r="D14" s="29">
        <f t="shared" si="0"/>
        <v>41.29650923040039</v>
      </c>
    </row>
    <row r="15" spans="1:4" ht="22.5">
      <c r="A15" s="30" t="s">
        <v>9</v>
      </c>
      <c r="B15" s="28">
        <f>B16</f>
        <v>270</v>
      </c>
      <c r="C15" s="28">
        <f>C16</f>
        <v>153.871</v>
      </c>
      <c r="D15" s="29">
        <f t="shared" si="0"/>
        <v>56.98925925925926</v>
      </c>
    </row>
    <row r="16" spans="1:4" ht="24">
      <c r="A16" s="32" t="s">
        <v>10</v>
      </c>
      <c r="B16" s="33">
        <v>270</v>
      </c>
      <c r="C16" s="36">
        <v>153.871</v>
      </c>
      <c r="D16" s="35">
        <f t="shared" si="0"/>
        <v>56.98925925925926</v>
      </c>
    </row>
    <row r="17" spans="1:4" ht="22.5">
      <c r="A17" s="30" t="s">
        <v>11</v>
      </c>
      <c r="B17" s="28">
        <v>2865</v>
      </c>
      <c r="C17" s="38">
        <v>922.632</v>
      </c>
      <c r="D17" s="29">
        <f t="shared" si="0"/>
        <v>32.20356020942408</v>
      </c>
    </row>
    <row r="18" spans="1:4" ht="22.5">
      <c r="A18" s="30" t="s">
        <v>20</v>
      </c>
      <c r="B18" s="28">
        <v>1700</v>
      </c>
      <c r="C18" s="37">
        <v>1512.427</v>
      </c>
      <c r="D18" s="29" t="s">
        <v>68</v>
      </c>
    </row>
    <row r="19" spans="1:4" ht="22.5">
      <c r="A19" s="30" t="s">
        <v>21</v>
      </c>
      <c r="B19" s="28">
        <v>950</v>
      </c>
      <c r="C19" s="37">
        <v>300.691</v>
      </c>
      <c r="D19" s="29">
        <f t="shared" si="0"/>
        <v>31.651684210526316</v>
      </c>
    </row>
    <row r="20" spans="1:4" ht="12.75">
      <c r="A20" s="30" t="s">
        <v>4</v>
      </c>
      <c r="B20" s="28">
        <v>0</v>
      </c>
      <c r="C20" s="37">
        <v>0.169</v>
      </c>
      <c r="D20" s="29" t="s">
        <v>68</v>
      </c>
    </row>
    <row r="21" spans="1:4" ht="12.75">
      <c r="A21" s="30" t="s">
        <v>16</v>
      </c>
      <c r="B21" s="28">
        <f>B22+B27+B28</f>
        <v>802359.47</v>
      </c>
      <c r="C21" s="28">
        <f>C22+C27+C28</f>
        <v>261709.723</v>
      </c>
      <c r="D21" s="29">
        <f t="shared" si="0"/>
        <v>32.61751531392781</v>
      </c>
    </row>
    <row r="22" spans="1:4" ht="36">
      <c r="A22" s="32" t="s">
        <v>22</v>
      </c>
      <c r="B22" s="33">
        <f>B23+B24+B25+B26</f>
        <v>800359.47</v>
      </c>
      <c r="C22" s="33">
        <f>C23+C24+C25+C26</f>
        <v>260939.816</v>
      </c>
      <c r="D22" s="35">
        <f t="shared" si="0"/>
        <v>32.60282732707592</v>
      </c>
    </row>
    <row r="23" spans="1:4" ht="24">
      <c r="A23" s="32" t="s">
        <v>23</v>
      </c>
      <c r="B23" s="33">
        <v>329282</v>
      </c>
      <c r="C23" s="36">
        <v>109739.1</v>
      </c>
      <c r="D23" s="35">
        <f t="shared" si="0"/>
        <v>33.326783729447705</v>
      </c>
    </row>
    <row r="24" spans="1:4" ht="36">
      <c r="A24" s="32" t="s">
        <v>24</v>
      </c>
      <c r="B24" s="33">
        <v>9000.57</v>
      </c>
      <c r="C24" s="36">
        <v>2052.982</v>
      </c>
      <c r="D24" s="35">
        <f t="shared" si="0"/>
        <v>22.80946651156538</v>
      </c>
    </row>
    <row r="25" spans="1:4" ht="24">
      <c r="A25" s="32" t="s">
        <v>25</v>
      </c>
      <c r="B25" s="33">
        <v>462076.9</v>
      </c>
      <c r="C25" s="36">
        <v>149147.734</v>
      </c>
      <c r="D25" s="35">
        <f t="shared" si="0"/>
        <v>32.277686679425</v>
      </c>
    </row>
    <row r="26" spans="1:4" ht="12.75">
      <c r="A26" s="32" t="s">
        <v>26</v>
      </c>
      <c r="B26" s="33">
        <v>0</v>
      </c>
      <c r="C26" s="36">
        <v>0</v>
      </c>
      <c r="D26" s="35" t="e">
        <f t="shared" si="0"/>
        <v>#DIV/0!</v>
      </c>
    </row>
    <row r="27" spans="1:4" ht="12.75">
      <c r="A27" s="32" t="s">
        <v>70</v>
      </c>
      <c r="B27" s="33">
        <v>2000</v>
      </c>
      <c r="C27" s="36">
        <v>804.264</v>
      </c>
      <c r="D27" s="35">
        <f t="shared" si="0"/>
        <v>40.2132</v>
      </c>
    </row>
    <row r="28" spans="1:4" ht="48">
      <c r="A28" s="32" t="s">
        <v>71</v>
      </c>
      <c r="B28" s="33"/>
      <c r="C28" s="36">
        <v>-34.357</v>
      </c>
      <c r="D28" s="35"/>
    </row>
    <row r="29" spans="1:4" ht="12.75">
      <c r="A29" s="30" t="s">
        <v>27</v>
      </c>
      <c r="B29" s="28">
        <f>B7+B21</f>
        <v>902669.47</v>
      </c>
      <c r="C29" s="28">
        <f>C7+C21</f>
        <v>296585.881</v>
      </c>
      <c r="D29" s="29">
        <f t="shared" si="0"/>
        <v>32.85653174910192</v>
      </c>
    </row>
    <row r="30" spans="1:4" ht="12.75">
      <c r="A30" s="50"/>
      <c r="B30" s="51"/>
      <c r="C30" s="51"/>
      <c r="D30" s="52"/>
    </row>
    <row r="31" spans="1:4" ht="12.75">
      <c r="A31" s="50" t="s">
        <v>12</v>
      </c>
      <c r="B31" s="38">
        <f>SUM(B32:B37)</f>
        <v>48316.6</v>
      </c>
      <c r="C31" s="38">
        <f>SUM(C32:C37)</f>
        <v>16660</v>
      </c>
      <c r="D31" s="52">
        <f t="shared" si="0"/>
        <v>34.48090304367443</v>
      </c>
    </row>
    <row r="32" spans="1:4" ht="36">
      <c r="A32" s="32" t="s">
        <v>44</v>
      </c>
      <c r="B32" s="34">
        <v>795.3</v>
      </c>
      <c r="C32" s="36">
        <v>228.93</v>
      </c>
      <c r="D32" s="35">
        <f t="shared" si="0"/>
        <v>28.785364013579784</v>
      </c>
    </row>
    <row r="33" spans="1:4" ht="48">
      <c r="A33" s="32" t="s">
        <v>45</v>
      </c>
      <c r="B33" s="34">
        <v>1042.3</v>
      </c>
      <c r="C33" s="36">
        <v>307.107</v>
      </c>
      <c r="D33" s="35">
        <f t="shared" si="0"/>
        <v>29.464357670536316</v>
      </c>
    </row>
    <row r="34" spans="1:4" ht="48">
      <c r="A34" s="32" t="s">
        <v>46</v>
      </c>
      <c r="B34" s="34">
        <v>16442.1</v>
      </c>
      <c r="C34" s="36">
        <v>5640.52</v>
      </c>
      <c r="D34" s="35">
        <f t="shared" si="0"/>
        <v>34.305350289804835</v>
      </c>
    </row>
    <row r="35" spans="1:4" ht="36">
      <c r="A35" s="32" t="s">
        <v>47</v>
      </c>
      <c r="B35" s="34">
        <v>632.7</v>
      </c>
      <c r="C35" s="36">
        <v>134.629</v>
      </c>
      <c r="D35" s="35">
        <f t="shared" si="0"/>
        <v>21.278489015331118</v>
      </c>
    </row>
    <row r="36" spans="1:4" ht="12.75">
      <c r="A36" s="32" t="s">
        <v>48</v>
      </c>
      <c r="B36" s="34">
        <v>500</v>
      </c>
      <c r="C36" s="36">
        <v>0</v>
      </c>
      <c r="D36" s="35">
        <f t="shared" si="0"/>
        <v>0</v>
      </c>
    </row>
    <row r="37" spans="1:4" ht="12.75">
      <c r="A37" s="32" t="s">
        <v>49</v>
      </c>
      <c r="B37" s="34">
        <v>28904.2</v>
      </c>
      <c r="C37" s="36">
        <v>10348.814</v>
      </c>
      <c r="D37" s="35">
        <f t="shared" si="0"/>
        <v>35.80384165622989</v>
      </c>
    </row>
    <row r="38" spans="1:4" ht="12.75">
      <c r="A38" s="30" t="s">
        <v>34</v>
      </c>
      <c r="B38" s="28">
        <f>B39</f>
        <v>967.1</v>
      </c>
      <c r="C38" s="28">
        <f>C39</f>
        <v>307.9</v>
      </c>
      <c r="D38" s="29">
        <f t="shared" si="0"/>
        <v>31.83745217661048</v>
      </c>
    </row>
    <row r="39" spans="1:4" ht="12.75">
      <c r="A39" s="32" t="s">
        <v>50</v>
      </c>
      <c r="B39" s="33">
        <v>967.1</v>
      </c>
      <c r="C39" s="36">
        <v>307.9</v>
      </c>
      <c r="D39" s="29">
        <f t="shared" si="0"/>
        <v>31.83745217661048</v>
      </c>
    </row>
    <row r="40" spans="1:4" ht="22.5">
      <c r="A40" s="30" t="s">
        <v>13</v>
      </c>
      <c r="B40" s="38">
        <f>B41</f>
        <v>2273</v>
      </c>
      <c r="C40" s="38">
        <f>C41</f>
        <v>636.97</v>
      </c>
      <c r="D40" s="29">
        <f t="shared" si="0"/>
        <v>28.02331720193577</v>
      </c>
    </row>
    <row r="41" spans="1:4" ht="36">
      <c r="A41" s="32" t="s">
        <v>51</v>
      </c>
      <c r="B41" s="34">
        <v>2273</v>
      </c>
      <c r="C41" s="36">
        <v>636.97</v>
      </c>
      <c r="D41" s="35">
        <f t="shared" si="0"/>
        <v>28.02331720193577</v>
      </c>
    </row>
    <row r="42" spans="1:4" ht="12.75">
      <c r="A42" s="30" t="s">
        <v>14</v>
      </c>
      <c r="B42" s="38">
        <f>SUM(B43:B46)</f>
        <v>10381.6</v>
      </c>
      <c r="C42" s="38">
        <f>SUM(C43:C46)</f>
        <v>2464.0629999999996</v>
      </c>
      <c r="D42" s="29">
        <f t="shared" si="0"/>
        <v>23.73490598751637</v>
      </c>
    </row>
    <row r="43" spans="1:4" ht="12.75">
      <c r="A43" s="32" t="s">
        <v>72</v>
      </c>
      <c r="B43" s="34">
        <v>6611</v>
      </c>
      <c r="C43" s="36">
        <v>1326.778</v>
      </c>
      <c r="D43" s="35">
        <f t="shared" si="0"/>
        <v>20.069248222659205</v>
      </c>
    </row>
    <row r="44" spans="1:4" ht="12.75">
      <c r="A44" s="32" t="s">
        <v>52</v>
      </c>
      <c r="B44" s="34">
        <v>2199.9</v>
      </c>
      <c r="C44" s="36">
        <v>584.108</v>
      </c>
      <c r="D44" s="35">
        <f t="shared" si="0"/>
        <v>26.551570525932995</v>
      </c>
    </row>
    <row r="45" spans="1:4" ht="12.75">
      <c r="A45" s="32" t="s">
        <v>53</v>
      </c>
      <c r="B45" s="34">
        <v>1370.7</v>
      </c>
      <c r="C45" s="36">
        <v>453.187</v>
      </c>
      <c r="D45" s="35">
        <f t="shared" si="0"/>
        <v>33.062449843145835</v>
      </c>
    </row>
    <row r="46" spans="1:4" ht="12.75">
      <c r="A46" s="32" t="s">
        <v>54</v>
      </c>
      <c r="B46" s="34">
        <v>200</v>
      </c>
      <c r="C46" s="36">
        <v>99.99</v>
      </c>
      <c r="D46" s="35">
        <f t="shared" si="0"/>
        <v>49.995</v>
      </c>
    </row>
    <row r="47" spans="1:4" ht="22.5">
      <c r="A47" s="30" t="s">
        <v>5</v>
      </c>
      <c r="B47" s="38">
        <f>SUM(B48:B49)</f>
        <v>7085.6</v>
      </c>
      <c r="C47" s="38">
        <f>SUM(C48:C49)</f>
        <v>1629.6779999999999</v>
      </c>
      <c r="D47" s="29">
        <f t="shared" si="0"/>
        <v>22.99985886869143</v>
      </c>
    </row>
    <row r="48" spans="1:4" ht="12.75">
      <c r="A48" s="32" t="s">
        <v>55</v>
      </c>
      <c r="B48" s="34">
        <v>275.8</v>
      </c>
      <c r="C48" s="36">
        <v>270.839</v>
      </c>
      <c r="D48" s="35">
        <f t="shared" si="0"/>
        <v>98.2012327773749</v>
      </c>
    </row>
    <row r="49" spans="1:4" ht="12.75">
      <c r="A49" s="32" t="s">
        <v>56</v>
      </c>
      <c r="B49" s="34">
        <v>6809.8</v>
      </c>
      <c r="C49" s="36">
        <v>1358.839</v>
      </c>
      <c r="D49" s="35">
        <f t="shared" si="0"/>
        <v>19.95416899174719</v>
      </c>
    </row>
    <row r="50" spans="1:4" ht="12.75">
      <c r="A50" s="30" t="s">
        <v>6</v>
      </c>
      <c r="B50" s="38">
        <f>SUM(B51:B55)</f>
        <v>435355.60000000003</v>
      </c>
      <c r="C50" s="38">
        <f>SUM(C51:C55)</f>
        <v>135952.093</v>
      </c>
      <c r="D50" s="29">
        <f t="shared" si="0"/>
        <v>31.227826861535718</v>
      </c>
    </row>
    <row r="51" spans="1:4" ht="12.75">
      <c r="A51" s="32" t="s">
        <v>57</v>
      </c>
      <c r="B51" s="34">
        <v>124539</v>
      </c>
      <c r="C51" s="36">
        <v>43196.874</v>
      </c>
      <c r="D51" s="35">
        <f t="shared" si="0"/>
        <v>34.68541902536555</v>
      </c>
    </row>
    <row r="52" spans="1:4" ht="12.75">
      <c r="A52" s="32" t="s">
        <v>58</v>
      </c>
      <c r="B52" s="34">
        <v>249160.4</v>
      </c>
      <c r="C52" s="36">
        <v>72979.781</v>
      </c>
      <c r="D52" s="35">
        <f t="shared" si="0"/>
        <v>29.290280879305058</v>
      </c>
    </row>
    <row r="53" spans="1:4" ht="12.75">
      <c r="A53" s="32" t="s">
        <v>93</v>
      </c>
      <c r="B53" s="34">
        <v>41067.6</v>
      </c>
      <c r="C53" s="36">
        <v>14030.413</v>
      </c>
      <c r="D53" s="35">
        <f t="shared" si="0"/>
        <v>34.16419026190963</v>
      </c>
    </row>
    <row r="54" spans="1:4" ht="12.75">
      <c r="A54" s="32" t="s">
        <v>59</v>
      </c>
      <c r="B54" s="34">
        <v>2750.2</v>
      </c>
      <c r="C54" s="36">
        <v>788.016</v>
      </c>
      <c r="D54" s="35">
        <f t="shared" si="0"/>
        <v>28.653043415024364</v>
      </c>
    </row>
    <row r="55" spans="1:4" ht="12.75">
      <c r="A55" s="32" t="s">
        <v>60</v>
      </c>
      <c r="B55" s="34">
        <v>17838.4</v>
      </c>
      <c r="C55" s="36">
        <v>4957.009</v>
      </c>
      <c r="D55" s="35">
        <f t="shared" si="0"/>
        <v>27.788417122611893</v>
      </c>
    </row>
    <row r="56" spans="1:4" ht="12.75">
      <c r="A56" s="30" t="s">
        <v>35</v>
      </c>
      <c r="B56" s="38">
        <f>SUM(B57:B58)</f>
        <v>70849.5</v>
      </c>
      <c r="C56" s="38">
        <f>SUM(C57:C58)</f>
        <v>27757.015000000003</v>
      </c>
      <c r="D56" s="29">
        <f t="shared" si="0"/>
        <v>39.177432444830245</v>
      </c>
    </row>
    <row r="57" spans="1:4" ht="12.75">
      <c r="A57" s="32" t="s">
        <v>61</v>
      </c>
      <c r="B57" s="34">
        <v>66729.4</v>
      </c>
      <c r="C57" s="36">
        <v>26294.097</v>
      </c>
      <c r="D57" s="35">
        <f t="shared" si="0"/>
        <v>39.40406627363651</v>
      </c>
    </row>
    <row r="58" spans="1:4" ht="24">
      <c r="A58" s="32" t="s">
        <v>62</v>
      </c>
      <c r="B58" s="34">
        <v>4120.1</v>
      </c>
      <c r="C58" s="36">
        <v>1462.918</v>
      </c>
      <c r="D58" s="35">
        <f t="shared" si="0"/>
        <v>35.50685662969345</v>
      </c>
    </row>
    <row r="59" spans="1:4" ht="12.75">
      <c r="A59" s="30" t="s">
        <v>7</v>
      </c>
      <c r="B59" s="38">
        <f>B60+B61+B62+B63+B64</f>
        <v>260028.9</v>
      </c>
      <c r="C59" s="38">
        <f>C60+C61+C62+C63+C64</f>
        <v>79897.88100000001</v>
      </c>
      <c r="D59" s="29">
        <f t="shared" si="0"/>
        <v>30.726538857796193</v>
      </c>
    </row>
    <row r="60" spans="1:4" ht="12.75">
      <c r="A60" s="32" t="s">
        <v>63</v>
      </c>
      <c r="B60" s="34">
        <v>1700</v>
      </c>
      <c r="C60" s="36">
        <v>550.577</v>
      </c>
      <c r="D60" s="35">
        <f t="shared" si="0"/>
        <v>32.38688235294118</v>
      </c>
    </row>
    <row r="61" spans="1:4" ht="12.75">
      <c r="A61" s="32" t="s">
        <v>64</v>
      </c>
      <c r="B61" s="34">
        <v>50547</v>
      </c>
      <c r="C61" s="36">
        <v>16553.958</v>
      </c>
      <c r="D61" s="35">
        <f t="shared" si="0"/>
        <v>32.749634993174666</v>
      </c>
    </row>
    <row r="62" spans="1:4" ht="12.75">
      <c r="A62" s="32" t="s">
        <v>65</v>
      </c>
      <c r="B62" s="34">
        <v>102776.4</v>
      </c>
      <c r="C62" s="36">
        <v>33834.997</v>
      </c>
      <c r="D62" s="35">
        <f t="shared" si="0"/>
        <v>32.920978940690674</v>
      </c>
    </row>
    <row r="63" spans="1:4" ht="12.75">
      <c r="A63" s="32" t="s">
        <v>66</v>
      </c>
      <c r="B63" s="34">
        <v>95669</v>
      </c>
      <c r="C63" s="36">
        <v>26360.615</v>
      </c>
      <c r="D63" s="35">
        <f t="shared" si="0"/>
        <v>27.553977777545498</v>
      </c>
    </row>
    <row r="64" spans="1:4" ht="12.75">
      <c r="A64" s="32" t="s">
        <v>67</v>
      </c>
      <c r="B64" s="34">
        <v>9336.5</v>
      </c>
      <c r="C64" s="36">
        <v>2597.734</v>
      </c>
      <c r="D64" s="35">
        <f t="shared" si="0"/>
        <v>27.82342419536229</v>
      </c>
    </row>
    <row r="65" spans="1:4" ht="12.75">
      <c r="A65" s="30" t="s">
        <v>36</v>
      </c>
      <c r="B65" s="28">
        <v>2174.9</v>
      </c>
      <c r="C65" s="28">
        <v>580.29</v>
      </c>
      <c r="D65" s="29">
        <f t="shared" si="0"/>
        <v>26.681226723067724</v>
      </c>
    </row>
    <row r="66" spans="1:4" ht="12.75">
      <c r="A66" s="30" t="s">
        <v>37</v>
      </c>
      <c r="B66" s="28">
        <v>2266</v>
      </c>
      <c r="C66" s="28">
        <v>747.414</v>
      </c>
      <c r="D66" s="29">
        <f t="shared" si="0"/>
        <v>32.9838481906443</v>
      </c>
    </row>
    <row r="67" spans="1:4" ht="22.5">
      <c r="A67" s="30" t="s">
        <v>38</v>
      </c>
      <c r="B67" s="28">
        <v>100</v>
      </c>
      <c r="C67" s="28">
        <v>22.794</v>
      </c>
      <c r="D67" s="29">
        <f t="shared" si="0"/>
        <v>22.794</v>
      </c>
    </row>
    <row r="68" spans="1:4" ht="22.5">
      <c r="A68" s="30" t="s">
        <v>41</v>
      </c>
      <c r="B68" s="28">
        <f>B69+B70</f>
        <v>65240.6</v>
      </c>
      <c r="C68" s="28">
        <f>C69+C70</f>
        <v>25531.984</v>
      </c>
      <c r="D68" s="29">
        <f t="shared" si="0"/>
        <v>39.135115250319586</v>
      </c>
    </row>
    <row r="69" spans="1:4" ht="24">
      <c r="A69" s="32" t="s">
        <v>31</v>
      </c>
      <c r="B69" s="33">
        <v>61230.6</v>
      </c>
      <c r="C69" s="36">
        <v>23881.058</v>
      </c>
      <c r="D69" s="35">
        <f t="shared" si="0"/>
        <v>39.00183568346546</v>
      </c>
    </row>
    <row r="70" spans="1:4" ht="12.75">
      <c r="A70" s="32" t="s">
        <v>40</v>
      </c>
      <c r="B70" s="33">
        <v>4010</v>
      </c>
      <c r="C70" s="36">
        <v>1650.926</v>
      </c>
      <c r="D70" s="35">
        <f t="shared" si="0"/>
        <v>41.17022443890274</v>
      </c>
    </row>
    <row r="71" spans="1:4" ht="12.75">
      <c r="A71" s="30" t="s">
        <v>28</v>
      </c>
      <c r="B71" s="28">
        <f>B31+B38+B40+B42+B47+B50+B56+B59+B65+B66+B67+B68</f>
        <v>905039.4</v>
      </c>
      <c r="C71" s="28">
        <f>C31+C38+C40+C42+C47+C50+C56+C59+C65+C66+C67+C68</f>
        <v>292188.082</v>
      </c>
      <c r="D71" s="29">
        <f t="shared" si="0"/>
        <v>32.28457037340032</v>
      </c>
    </row>
    <row r="72" spans="1:4" ht="22.5">
      <c r="A72" s="30" t="s">
        <v>29</v>
      </c>
      <c r="B72" s="34"/>
      <c r="C72" s="34">
        <f>C29-C71</f>
        <v>4397.798999999999</v>
      </c>
      <c r="D72" s="29"/>
    </row>
    <row r="73" spans="1:4" ht="12.75">
      <c r="A73" s="39"/>
      <c r="B73" s="40" t="s">
        <v>42</v>
      </c>
      <c r="C73" s="41"/>
      <c r="D73" s="13"/>
    </row>
    <row r="74" spans="1:4" ht="12.75">
      <c r="A74" s="42"/>
      <c r="B74" s="43"/>
      <c r="C74" s="44"/>
      <c r="D74" s="13"/>
    </row>
    <row r="75" spans="1:4" ht="30">
      <c r="A75" s="55" t="s">
        <v>1</v>
      </c>
      <c r="B75" s="53" t="s">
        <v>94</v>
      </c>
      <c r="C75" s="54" t="s">
        <v>33</v>
      </c>
      <c r="D75" s="13"/>
    </row>
    <row r="76" spans="1:4" ht="23.25">
      <c r="A76" s="1" t="s">
        <v>30</v>
      </c>
      <c r="B76" s="6">
        <f>B77</f>
        <v>2370000</v>
      </c>
      <c r="C76" s="6">
        <f>C77+C89</f>
        <v>-4397792.1</v>
      </c>
      <c r="D76" s="13"/>
    </row>
    <row r="77" spans="1:4" ht="22.5">
      <c r="A77" s="45" t="s">
        <v>73</v>
      </c>
      <c r="B77" s="3">
        <v>2370000</v>
      </c>
      <c r="C77" s="3"/>
      <c r="D77" s="13"/>
    </row>
    <row r="78" spans="1:4" ht="24">
      <c r="A78" s="11" t="s">
        <v>83</v>
      </c>
      <c r="B78" s="3">
        <v>1580000</v>
      </c>
      <c r="C78" s="3"/>
      <c r="D78" s="13"/>
    </row>
    <row r="79" spans="1:4" ht="23.25">
      <c r="A79" s="5" t="s">
        <v>84</v>
      </c>
      <c r="B79" s="4">
        <v>2370000</v>
      </c>
      <c r="C79" s="7"/>
      <c r="D79" s="22"/>
    </row>
    <row r="80" spans="1:4" ht="34.5">
      <c r="A80" s="2" t="s">
        <v>85</v>
      </c>
      <c r="B80" s="4">
        <v>2370000</v>
      </c>
      <c r="C80" s="8"/>
      <c r="D80" s="22"/>
    </row>
    <row r="81" spans="1:4" ht="34.5">
      <c r="A81" s="2" t="s">
        <v>86</v>
      </c>
      <c r="B81" s="4">
        <v>-790000</v>
      </c>
      <c r="C81" s="9"/>
      <c r="D81" s="13"/>
    </row>
    <row r="82" spans="1:4" ht="34.5">
      <c r="A82" s="5" t="s">
        <v>87</v>
      </c>
      <c r="B82" s="4">
        <v>-790000</v>
      </c>
      <c r="C82" s="47"/>
      <c r="D82" s="22"/>
    </row>
    <row r="83" spans="1:4" ht="23.25">
      <c r="A83" s="2" t="s">
        <v>74</v>
      </c>
      <c r="B83" s="46">
        <v>790000</v>
      </c>
      <c r="C83" s="47"/>
      <c r="D83" s="22"/>
    </row>
    <row r="84" spans="1:4" ht="34.5">
      <c r="A84" s="2" t="s">
        <v>75</v>
      </c>
      <c r="B84" s="46">
        <f>B85+B87</f>
        <v>790000</v>
      </c>
      <c r="C84" s="47"/>
      <c r="D84" s="22"/>
    </row>
    <row r="85" spans="1:4" ht="34.5">
      <c r="A85" s="2" t="s">
        <v>88</v>
      </c>
      <c r="B85" s="4">
        <v>30000000</v>
      </c>
      <c r="C85" s="4"/>
      <c r="D85" s="22"/>
    </row>
    <row r="86" spans="1:4" ht="45.75">
      <c r="A86" s="2" t="s">
        <v>76</v>
      </c>
      <c r="B86" s="4">
        <v>30000000</v>
      </c>
      <c r="C86" s="8"/>
      <c r="D86" s="22"/>
    </row>
    <row r="87" spans="1:4" ht="45.75">
      <c r="A87" s="5" t="s">
        <v>77</v>
      </c>
      <c r="B87" s="4">
        <v>-29210000</v>
      </c>
      <c r="C87" s="47"/>
      <c r="D87" s="13"/>
    </row>
    <row r="88" spans="1:4" ht="45.75">
      <c r="A88" s="5" t="s">
        <v>78</v>
      </c>
      <c r="B88" s="4">
        <v>-29210000</v>
      </c>
      <c r="C88" s="47">
        <v>0</v>
      </c>
      <c r="D88" s="22"/>
    </row>
    <row r="89" spans="1:4" ht="12.75">
      <c r="A89" s="12" t="s">
        <v>89</v>
      </c>
      <c r="B89" s="8">
        <f>B92+B95</f>
        <v>0</v>
      </c>
      <c r="C89" s="48">
        <v>-4397792.1</v>
      </c>
      <c r="D89" s="22"/>
    </row>
    <row r="90" spans="1:4" ht="23.25">
      <c r="A90" s="5" t="s">
        <v>79</v>
      </c>
      <c r="B90" s="10">
        <f>B91+B95</f>
        <v>0</v>
      </c>
      <c r="C90" s="49">
        <f>C91+C95</f>
        <v>-4397792.100000024</v>
      </c>
      <c r="D90" s="22"/>
    </row>
    <row r="91" spans="1:4" ht="12.75">
      <c r="A91" s="5" t="s">
        <v>99</v>
      </c>
      <c r="B91" s="4">
        <v>-935039470</v>
      </c>
      <c r="C91" s="49">
        <v>-297575323.88</v>
      </c>
      <c r="D91" s="22"/>
    </row>
    <row r="92" spans="1:4" ht="12.75">
      <c r="A92" s="5" t="s">
        <v>100</v>
      </c>
      <c r="B92" s="4">
        <v>-935039470</v>
      </c>
      <c r="C92" s="49">
        <v>-297575323.88</v>
      </c>
      <c r="D92" s="13"/>
    </row>
    <row r="93" spans="1:4" ht="23.25">
      <c r="A93" s="5" t="s">
        <v>101</v>
      </c>
      <c r="B93" s="4">
        <v>-935039470</v>
      </c>
      <c r="C93" s="49">
        <v>-297575323.88</v>
      </c>
      <c r="D93" s="14"/>
    </row>
    <row r="94" spans="1:4" ht="23.25">
      <c r="A94" s="5" t="s">
        <v>102</v>
      </c>
      <c r="B94" s="4">
        <v>-935039470</v>
      </c>
      <c r="C94" s="49">
        <v>-297575323.88</v>
      </c>
      <c r="D94" s="14"/>
    </row>
    <row r="95" spans="1:4" ht="13.5">
      <c r="A95" s="5" t="s">
        <v>80</v>
      </c>
      <c r="B95" s="4">
        <v>935039470</v>
      </c>
      <c r="C95" s="49">
        <v>293177531.78</v>
      </c>
      <c r="D95" s="14"/>
    </row>
    <row r="96" spans="1:4" ht="23.25">
      <c r="A96" s="5" t="s">
        <v>81</v>
      </c>
      <c r="B96" s="4">
        <v>935039470</v>
      </c>
      <c r="C96" s="49">
        <v>293177531.78</v>
      </c>
      <c r="D96" s="14"/>
    </row>
    <row r="97" spans="1:4" ht="23.25">
      <c r="A97" s="5" t="s">
        <v>90</v>
      </c>
      <c r="B97" s="4">
        <v>935039470</v>
      </c>
      <c r="C97" s="49">
        <v>293177531.78</v>
      </c>
      <c r="D97" s="14"/>
    </row>
    <row r="98" spans="1:4" ht="23.25">
      <c r="A98" s="5" t="s">
        <v>82</v>
      </c>
      <c r="B98" s="4">
        <v>935039470</v>
      </c>
      <c r="C98" s="49">
        <v>293177531.78</v>
      </c>
      <c r="D98" s="14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85">
      <selection activeCell="A5" sqref="A5"/>
    </sheetView>
  </sheetViews>
  <sheetFormatPr defaultColWidth="9.00390625" defaultRowHeight="12.75"/>
  <cols>
    <col min="1" max="1" width="46.50390625" style="0" customWidth="1"/>
    <col min="2" max="2" width="15.125" style="0" customWidth="1"/>
    <col min="3" max="3" width="16.375" style="0" customWidth="1"/>
    <col min="4" max="4" width="16.00390625" style="0" customWidth="1"/>
  </cols>
  <sheetData>
    <row r="1" spans="1:4" ht="15">
      <c r="A1" s="56" t="s">
        <v>43</v>
      </c>
      <c r="B1" s="57"/>
      <c r="C1" s="57"/>
      <c r="D1" s="57"/>
    </row>
    <row r="2" spans="1:4" ht="15">
      <c r="A2" s="58" t="s">
        <v>91</v>
      </c>
      <c r="B2" s="59"/>
      <c r="C2" s="59"/>
      <c r="D2" s="59"/>
    </row>
    <row r="3" spans="1:4" ht="15">
      <c r="A3" s="60" t="s">
        <v>98</v>
      </c>
      <c r="B3" s="59"/>
      <c r="C3" s="59"/>
      <c r="D3" s="59"/>
    </row>
    <row r="4" spans="1:4" ht="14.25" thickBot="1">
      <c r="A4" s="15"/>
      <c r="B4" s="16"/>
      <c r="C4" s="17"/>
      <c r="D4" s="13" t="s">
        <v>69</v>
      </c>
    </row>
    <row r="5" spans="1:4" ht="14.25" thickBot="1">
      <c r="A5" s="18" t="s">
        <v>1</v>
      </c>
      <c r="B5" s="19" t="s">
        <v>32</v>
      </c>
      <c r="C5" s="20" t="s">
        <v>33</v>
      </c>
      <c r="D5" s="21" t="s">
        <v>17</v>
      </c>
    </row>
    <row r="6" spans="1:4" ht="13.5" thickBot="1">
      <c r="A6" s="23">
        <v>1</v>
      </c>
      <c r="B6" s="24">
        <v>2</v>
      </c>
      <c r="C6" s="25">
        <v>3</v>
      </c>
      <c r="D6" s="26">
        <v>4</v>
      </c>
    </row>
    <row r="7" spans="1:4" ht="12.75">
      <c r="A7" s="27" t="s">
        <v>18</v>
      </c>
      <c r="B7" s="28">
        <f>B8+B10+B11+B13+B14+B15+B17+B18+B19+B20</f>
        <v>100310</v>
      </c>
      <c r="C7" s="28">
        <f>C8+C10+C11+C13+C14+C15+C17+C18+C19+C20</f>
        <v>44878.816000000006</v>
      </c>
      <c r="D7" s="29">
        <f>C7/B7*100</f>
        <v>44.7401216229688</v>
      </c>
    </row>
    <row r="8" spans="1:4" ht="12.75">
      <c r="A8" s="30" t="s">
        <v>15</v>
      </c>
      <c r="B8" s="31">
        <f>B9</f>
        <v>61790</v>
      </c>
      <c r="C8" s="31">
        <f>C9</f>
        <v>24969.705</v>
      </c>
      <c r="D8" s="29">
        <f aca="true" t="shared" si="0" ref="D8:D71">C8/B8*100</f>
        <v>40.410592328855806</v>
      </c>
    </row>
    <row r="9" spans="1:4" ht="12.75">
      <c r="A9" s="32" t="s">
        <v>0</v>
      </c>
      <c r="B9" s="33">
        <v>61790</v>
      </c>
      <c r="C9" s="34">
        <v>24969.705</v>
      </c>
      <c r="D9" s="35">
        <f t="shared" si="0"/>
        <v>40.410592328855806</v>
      </c>
    </row>
    <row r="10" spans="1:4" ht="12.75">
      <c r="A10" s="30" t="s">
        <v>2</v>
      </c>
      <c r="B10" s="28">
        <v>8200</v>
      </c>
      <c r="C10" s="37">
        <v>4551.65</v>
      </c>
      <c r="D10" s="29">
        <f t="shared" si="0"/>
        <v>55.507926829268285</v>
      </c>
    </row>
    <row r="11" spans="1:4" ht="12.75">
      <c r="A11" s="30" t="s">
        <v>3</v>
      </c>
      <c r="B11" s="28">
        <f>B12</f>
        <v>420</v>
      </c>
      <c r="C11" s="28">
        <f>C12</f>
        <v>99.635</v>
      </c>
      <c r="D11" s="29">
        <f t="shared" si="0"/>
        <v>23.722619047619048</v>
      </c>
    </row>
    <row r="12" spans="1:4" ht="12.75">
      <c r="A12" s="32" t="s">
        <v>8</v>
      </c>
      <c r="B12" s="33">
        <v>420</v>
      </c>
      <c r="C12" s="36">
        <v>99.635</v>
      </c>
      <c r="D12" s="35">
        <f t="shared" si="0"/>
        <v>23.722619047619048</v>
      </c>
    </row>
    <row r="13" spans="1:4" ht="12.75">
      <c r="A13" s="30" t="s">
        <v>19</v>
      </c>
      <c r="B13" s="28">
        <v>3260</v>
      </c>
      <c r="C13" s="38">
        <v>1243.381</v>
      </c>
      <c r="D13" s="29">
        <f t="shared" si="0"/>
        <v>38.14052147239264</v>
      </c>
    </row>
    <row r="14" spans="1:4" ht="33.75">
      <c r="A14" s="30" t="s">
        <v>39</v>
      </c>
      <c r="B14" s="28">
        <v>20855</v>
      </c>
      <c r="C14" s="38">
        <v>10666.655</v>
      </c>
      <c r="D14" s="29">
        <f t="shared" si="0"/>
        <v>51.14675137856629</v>
      </c>
    </row>
    <row r="15" spans="1:4" ht="22.5">
      <c r="A15" s="30" t="s">
        <v>9</v>
      </c>
      <c r="B15" s="28">
        <f>B16</f>
        <v>270</v>
      </c>
      <c r="C15" s="28">
        <f>C16</f>
        <v>157.788</v>
      </c>
      <c r="D15" s="29">
        <f t="shared" si="0"/>
        <v>58.440000000000005</v>
      </c>
    </row>
    <row r="16" spans="1:4" ht="12.75">
      <c r="A16" s="32" t="s">
        <v>10</v>
      </c>
      <c r="B16" s="33">
        <v>270</v>
      </c>
      <c r="C16" s="36">
        <v>157.788</v>
      </c>
      <c r="D16" s="35">
        <f t="shared" si="0"/>
        <v>58.440000000000005</v>
      </c>
    </row>
    <row r="17" spans="1:4" ht="22.5">
      <c r="A17" s="30" t="s">
        <v>11</v>
      </c>
      <c r="B17" s="28">
        <v>2865</v>
      </c>
      <c r="C17" s="38">
        <v>1183.462</v>
      </c>
      <c r="D17" s="29">
        <f t="shared" si="0"/>
        <v>41.30757417102967</v>
      </c>
    </row>
    <row r="18" spans="1:4" ht="22.5">
      <c r="A18" s="30" t="s">
        <v>20</v>
      </c>
      <c r="B18" s="28">
        <v>1700</v>
      </c>
      <c r="C18" s="37">
        <v>1617.615</v>
      </c>
      <c r="D18" s="29" t="s">
        <v>68</v>
      </c>
    </row>
    <row r="19" spans="1:4" ht="12.75">
      <c r="A19" s="30" t="s">
        <v>21</v>
      </c>
      <c r="B19" s="28">
        <v>950</v>
      </c>
      <c r="C19" s="37">
        <v>388.925</v>
      </c>
      <c r="D19" s="29">
        <f t="shared" si="0"/>
        <v>40.939473684210526</v>
      </c>
    </row>
    <row r="20" spans="1:4" ht="12.75">
      <c r="A20" s="30" t="s">
        <v>4</v>
      </c>
      <c r="B20" s="28">
        <v>0</v>
      </c>
      <c r="C20" s="37">
        <v>0</v>
      </c>
      <c r="D20" s="29" t="s">
        <v>68</v>
      </c>
    </row>
    <row r="21" spans="1:4" ht="12.75">
      <c r="A21" s="30" t="s">
        <v>16</v>
      </c>
      <c r="B21" s="28">
        <f>B22+B27+B28</f>
        <v>802359.47</v>
      </c>
      <c r="C21" s="28">
        <f>C22+C27+C28</f>
        <v>334434.857</v>
      </c>
      <c r="D21" s="29">
        <f t="shared" si="0"/>
        <v>41.681424536560904</v>
      </c>
    </row>
    <row r="22" spans="1:4" ht="36">
      <c r="A22" s="32" t="s">
        <v>22</v>
      </c>
      <c r="B22" s="33">
        <f>B23+B24+B25+B26</f>
        <v>800359.47</v>
      </c>
      <c r="C22" s="33">
        <f>C23+C24+C25+C26</f>
        <v>333657.977</v>
      </c>
      <c r="D22" s="35">
        <f t="shared" si="0"/>
        <v>41.68851491193076</v>
      </c>
    </row>
    <row r="23" spans="1:4" ht="24">
      <c r="A23" s="32" t="s">
        <v>23</v>
      </c>
      <c r="B23" s="33">
        <v>329282</v>
      </c>
      <c r="C23" s="36">
        <v>140264.1</v>
      </c>
      <c r="D23" s="35">
        <f t="shared" si="0"/>
        <v>42.59695337127447</v>
      </c>
    </row>
    <row r="24" spans="1:4" ht="24">
      <c r="A24" s="32" t="s">
        <v>24</v>
      </c>
      <c r="B24" s="33">
        <v>9000.57</v>
      </c>
      <c r="C24" s="36">
        <v>2746.408</v>
      </c>
      <c r="D24" s="35">
        <f t="shared" si="0"/>
        <v>30.51371190935685</v>
      </c>
    </row>
    <row r="25" spans="1:4" ht="24">
      <c r="A25" s="32" t="s">
        <v>25</v>
      </c>
      <c r="B25" s="33">
        <v>462076.9</v>
      </c>
      <c r="C25" s="36">
        <v>190647.469</v>
      </c>
      <c r="D25" s="35">
        <f t="shared" si="0"/>
        <v>41.25881839148418</v>
      </c>
    </row>
    <row r="26" spans="1:4" ht="12.75">
      <c r="A26" s="32" t="s">
        <v>26</v>
      </c>
      <c r="B26" s="33">
        <v>0</v>
      </c>
      <c r="C26" s="36">
        <v>0</v>
      </c>
      <c r="D26" s="35" t="e">
        <f t="shared" si="0"/>
        <v>#DIV/0!</v>
      </c>
    </row>
    <row r="27" spans="1:4" ht="12.75">
      <c r="A27" s="32" t="s">
        <v>70</v>
      </c>
      <c r="B27" s="33">
        <v>2000</v>
      </c>
      <c r="C27" s="36">
        <v>819.264</v>
      </c>
      <c r="D27" s="35">
        <f t="shared" si="0"/>
        <v>40.9632</v>
      </c>
    </row>
    <row r="28" spans="1:4" ht="36">
      <c r="A28" s="32" t="s">
        <v>71</v>
      </c>
      <c r="B28" s="33"/>
      <c r="C28" s="36">
        <v>-42.384</v>
      </c>
      <c r="D28" s="35"/>
    </row>
    <row r="29" spans="1:4" ht="12.75">
      <c r="A29" s="30" t="s">
        <v>27</v>
      </c>
      <c r="B29" s="28">
        <f>B7+B21</f>
        <v>902669.47</v>
      </c>
      <c r="C29" s="28">
        <f>C7+C21</f>
        <v>379313.673</v>
      </c>
      <c r="D29" s="29">
        <f t="shared" si="0"/>
        <v>42.02132514795255</v>
      </c>
    </row>
    <row r="30" spans="1:4" ht="12.75">
      <c r="A30" s="50"/>
      <c r="B30" s="51"/>
      <c r="C30" s="51"/>
      <c r="D30" s="52"/>
    </row>
    <row r="31" spans="1:4" ht="12.75">
      <c r="A31" s="50" t="s">
        <v>12</v>
      </c>
      <c r="B31" s="38">
        <f>SUM(B32:B37)</f>
        <v>47878.2</v>
      </c>
      <c r="C31" s="38">
        <f>SUM(C32:C37)</f>
        <v>20442.96</v>
      </c>
      <c r="D31" s="52">
        <f t="shared" si="0"/>
        <v>42.69784578367608</v>
      </c>
    </row>
    <row r="32" spans="1:4" ht="24">
      <c r="A32" s="32" t="s">
        <v>44</v>
      </c>
      <c r="B32" s="34">
        <v>795.3</v>
      </c>
      <c r="C32" s="36">
        <v>291</v>
      </c>
      <c r="D32" s="35">
        <f t="shared" si="0"/>
        <v>36.58996605054697</v>
      </c>
    </row>
    <row r="33" spans="1:4" ht="36">
      <c r="A33" s="32" t="s">
        <v>45</v>
      </c>
      <c r="B33" s="34">
        <v>1042.3</v>
      </c>
      <c r="C33" s="36">
        <v>390.2</v>
      </c>
      <c r="D33" s="35">
        <f t="shared" si="0"/>
        <v>37.43643864530365</v>
      </c>
    </row>
    <row r="34" spans="1:4" ht="36">
      <c r="A34" s="32" t="s">
        <v>46</v>
      </c>
      <c r="B34" s="34">
        <v>16442.1</v>
      </c>
      <c r="C34" s="36">
        <v>6989</v>
      </c>
      <c r="D34" s="35">
        <f t="shared" si="0"/>
        <v>42.50673575759788</v>
      </c>
    </row>
    <row r="35" spans="1:4" ht="36">
      <c r="A35" s="32" t="s">
        <v>47</v>
      </c>
      <c r="B35" s="34">
        <v>632.7</v>
      </c>
      <c r="C35" s="36">
        <v>156.76</v>
      </c>
      <c r="D35" s="35">
        <f t="shared" si="0"/>
        <v>24.77635530267109</v>
      </c>
    </row>
    <row r="36" spans="1:4" ht="12.75">
      <c r="A36" s="32" t="s">
        <v>48</v>
      </c>
      <c r="B36" s="34">
        <v>291.9</v>
      </c>
      <c r="C36" s="36">
        <v>0</v>
      </c>
      <c r="D36" s="35">
        <f t="shared" si="0"/>
        <v>0</v>
      </c>
    </row>
    <row r="37" spans="1:4" ht="12.75">
      <c r="A37" s="32" t="s">
        <v>49</v>
      </c>
      <c r="B37" s="34">
        <v>28673.9</v>
      </c>
      <c r="C37" s="36">
        <v>12616</v>
      </c>
      <c r="D37" s="35">
        <f t="shared" si="0"/>
        <v>43.998200454071466</v>
      </c>
    </row>
    <row r="38" spans="1:4" ht="12.75">
      <c r="A38" s="30" t="s">
        <v>34</v>
      </c>
      <c r="B38" s="28">
        <f>B39</f>
        <v>967.1</v>
      </c>
      <c r="C38" s="28">
        <f>C39</f>
        <v>381.2</v>
      </c>
      <c r="D38" s="29">
        <f t="shared" si="0"/>
        <v>39.416813152724636</v>
      </c>
    </row>
    <row r="39" spans="1:4" ht="12.75">
      <c r="A39" s="32" t="s">
        <v>50</v>
      </c>
      <c r="B39" s="33">
        <v>967.1</v>
      </c>
      <c r="C39" s="36">
        <v>381.2</v>
      </c>
      <c r="D39" s="29">
        <f t="shared" si="0"/>
        <v>39.416813152724636</v>
      </c>
    </row>
    <row r="40" spans="1:4" ht="22.5">
      <c r="A40" s="30" t="s">
        <v>13</v>
      </c>
      <c r="B40" s="38">
        <f>B41</f>
        <v>2481.1</v>
      </c>
      <c r="C40" s="38">
        <f>C41</f>
        <v>1000.6</v>
      </c>
      <c r="D40" s="29">
        <f t="shared" si="0"/>
        <v>40.32888638104067</v>
      </c>
    </row>
    <row r="41" spans="1:4" ht="24">
      <c r="A41" s="32" t="s">
        <v>51</v>
      </c>
      <c r="B41" s="34">
        <v>2481.1</v>
      </c>
      <c r="C41" s="36">
        <v>1000.6</v>
      </c>
      <c r="D41" s="35">
        <f t="shared" si="0"/>
        <v>40.32888638104067</v>
      </c>
    </row>
    <row r="42" spans="1:4" ht="12.75">
      <c r="A42" s="30" t="s">
        <v>14</v>
      </c>
      <c r="B42" s="38">
        <f>SUM(B43:B46)</f>
        <v>10381.560000000001</v>
      </c>
      <c r="C42" s="38">
        <f>SUM(C43:C46)</f>
        <v>2709.5399999999995</v>
      </c>
      <c r="D42" s="29">
        <f t="shared" si="0"/>
        <v>26.099545733011215</v>
      </c>
    </row>
    <row r="43" spans="1:4" ht="12.75">
      <c r="A43" s="32" t="s">
        <v>72</v>
      </c>
      <c r="B43" s="34">
        <v>6611</v>
      </c>
      <c r="C43" s="36">
        <v>1326.78</v>
      </c>
      <c r="D43" s="35">
        <f t="shared" si="0"/>
        <v>20.069278475268494</v>
      </c>
    </row>
    <row r="44" spans="1:4" ht="12.75">
      <c r="A44" s="32" t="s">
        <v>52</v>
      </c>
      <c r="B44" s="34">
        <v>2199.86</v>
      </c>
      <c r="C44" s="36">
        <v>729.79</v>
      </c>
      <c r="D44" s="35">
        <f t="shared" si="0"/>
        <v>33.174383824425185</v>
      </c>
    </row>
    <row r="45" spans="1:4" ht="12.75">
      <c r="A45" s="32" t="s">
        <v>53</v>
      </c>
      <c r="B45" s="34">
        <v>1370.7</v>
      </c>
      <c r="C45" s="36">
        <v>552.98</v>
      </c>
      <c r="D45" s="35">
        <f t="shared" si="0"/>
        <v>40.34289049390822</v>
      </c>
    </row>
    <row r="46" spans="1:4" ht="12.75">
      <c r="A46" s="32" t="s">
        <v>54</v>
      </c>
      <c r="B46" s="34">
        <v>200</v>
      </c>
      <c r="C46" s="36">
        <v>99.99</v>
      </c>
      <c r="D46" s="35">
        <f t="shared" si="0"/>
        <v>49.995</v>
      </c>
    </row>
    <row r="47" spans="1:4" ht="12.75">
      <c r="A47" s="30" t="s">
        <v>5</v>
      </c>
      <c r="B47" s="38">
        <f>SUM(B48:B49)</f>
        <v>7307.1</v>
      </c>
      <c r="C47" s="38">
        <f>SUM(C48:C49)</f>
        <v>3957.2</v>
      </c>
      <c r="D47" s="29">
        <f t="shared" si="0"/>
        <v>54.1555473443637</v>
      </c>
    </row>
    <row r="48" spans="1:4" ht="12.75">
      <c r="A48" s="32" t="s">
        <v>55</v>
      </c>
      <c r="B48" s="34">
        <v>497.3</v>
      </c>
      <c r="C48" s="36">
        <v>315.7</v>
      </c>
      <c r="D48" s="35">
        <f t="shared" si="0"/>
        <v>63.48280715865674</v>
      </c>
    </row>
    <row r="49" spans="1:4" ht="12.75">
      <c r="A49" s="32" t="s">
        <v>56</v>
      </c>
      <c r="B49" s="34">
        <v>6809.8</v>
      </c>
      <c r="C49" s="36">
        <v>3641.5</v>
      </c>
      <c r="D49" s="35">
        <f t="shared" si="0"/>
        <v>53.47440453464125</v>
      </c>
    </row>
    <row r="50" spans="1:4" ht="12.75">
      <c r="A50" s="30" t="s">
        <v>6</v>
      </c>
      <c r="B50" s="38">
        <f>SUM(B51:B55)</f>
        <v>435363</v>
      </c>
      <c r="C50" s="38">
        <f>SUM(C51:C55)</f>
        <v>176883.7</v>
      </c>
      <c r="D50" s="29">
        <f t="shared" si="0"/>
        <v>40.629015327439404</v>
      </c>
    </row>
    <row r="51" spans="1:4" ht="12.75">
      <c r="A51" s="32" t="s">
        <v>57</v>
      </c>
      <c r="B51" s="34">
        <v>124539</v>
      </c>
      <c r="C51" s="36">
        <v>55304.3</v>
      </c>
      <c r="D51" s="35">
        <f t="shared" si="0"/>
        <v>44.40721380451104</v>
      </c>
    </row>
    <row r="52" spans="1:4" ht="12.75">
      <c r="A52" s="32" t="s">
        <v>58</v>
      </c>
      <c r="B52" s="34">
        <v>249096.9</v>
      </c>
      <c r="C52" s="36">
        <v>93888.2</v>
      </c>
      <c r="D52" s="35">
        <f t="shared" si="0"/>
        <v>37.69143654537652</v>
      </c>
    </row>
    <row r="53" spans="1:4" ht="12.75">
      <c r="A53" s="32" t="s">
        <v>93</v>
      </c>
      <c r="B53" s="34">
        <v>41065.6</v>
      </c>
      <c r="C53" s="36">
        <v>20078.7</v>
      </c>
      <c r="D53" s="35">
        <f t="shared" si="0"/>
        <v>48.89420829112445</v>
      </c>
    </row>
    <row r="54" spans="1:4" ht="12.75">
      <c r="A54" s="32" t="s">
        <v>59</v>
      </c>
      <c r="B54" s="34">
        <v>2752.2</v>
      </c>
      <c r="C54" s="36">
        <v>1013.4</v>
      </c>
      <c r="D54" s="35">
        <f t="shared" si="0"/>
        <v>36.8214519293656</v>
      </c>
    </row>
    <row r="55" spans="1:4" ht="12.75">
      <c r="A55" s="32" t="s">
        <v>60</v>
      </c>
      <c r="B55" s="34">
        <v>17909.3</v>
      </c>
      <c r="C55" s="36">
        <v>6599.1</v>
      </c>
      <c r="D55" s="35">
        <f t="shared" si="0"/>
        <v>36.84733630013457</v>
      </c>
    </row>
    <row r="56" spans="1:4" ht="12.75">
      <c r="A56" s="30" t="s">
        <v>35</v>
      </c>
      <c r="B56" s="38">
        <f>SUM(B57:B58)</f>
        <v>70849.5</v>
      </c>
      <c r="C56" s="38">
        <f>SUM(C57:C58)</f>
        <v>33391.4</v>
      </c>
      <c r="D56" s="29">
        <f t="shared" si="0"/>
        <v>47.130043260714615</v>
      </c>
    </row>
    <row r="57" spans="1:4" ht="12.75">
      <c r="A57" s="32" t="s">
        <v>61</v>
      </c>
      <c r="B57" s="34">
        <v>66729.4</v>
      </c>
      <c r="C57" s="36">
        <v>31565.9</v>
      </c>
      <c r="D57" s="35">
        <f t="shared" si="0"/>
        <v>47.3043366192413</v>
      </c>
    </row>
    <row r="58" spans="1:4" ht="12.75">
      <c r="A58" s="32" t="s">
        <v>62</v>
      </c>
      <c r="B58" s="34">
        <v>4120.1</v>
      </c>
      <c r="C58" s="36">
        <v>1825.5</v>
      </c>
      <c r="D58" s="35">
        <f t="shared" si="0"/>
        <v>44.307177010266734</v>
      </c>
    </row>
    <row r="59" spans="1:4" ht="12.75">
      <c r="A59" s="30" t="s">
        <v>7</v>
      </c>
      <c r="B59" s="38">
        <f>B60+B61+B62+B63+B64</f>
        <v>260030.4</v>
      </c>
      <c r="C59" s="38">
        <f>C60+C61+C62+C63+C64</f>
        <v>100338.9</v>
      </c>
      <c r="D59" s="29">
        <f t="shared" si="0"/>
        <v>38.587372861019325</v>
      </c>
    </row>
    <row r="60" spans="1:4" ht="12.75">
      <c r="A60" s="32" t="s">
        <v>63</v>
      </c>
      <c r="B60" s="34">
        <v>1700</v>
      </c>
      <c r="C60" s="36">
        <v>688.1</v>
      </c>
      <c r="D60" s="35">
        <f t="shared" si="0"/>
        <v>40.476470588235294</v>
      </c>
    </row>
    <row r="61" spans="1:4" ht="12.75">
      <c r="A61" s="32" t="s">
        <v>64</v>
      </c>
      <c r="B61" s="34">
        <v>50547</v>
      </c>
      <c r="C61" s="36">
        <v>20964.3</v>
      </c>
      <c r="D61" s="35">
        <f t="shared" si="0"/>
        <v>41.47486497714998</v>
      </c>
    </row>
    <row r="62" spans="1:4" ht="12.75">
      <c r="A62" s="32" t="s">
        <v>65</v>
      </c>
      <c r="B62" s="34">
        <v>102776.4</v>
      </c>
      <c r="C62" s="36">
        <v>42144.8</v>
      </c>
      <c r="D62" s="35">
        <f t="shared" si="0"/>
        <v>41.006301057441206</v>
      </c>
    </row>
    <row r="63" spans="1:4" ht="12.75">
      <c r="A63" s="32" t="s">
        <v>66</v>
      </c>
      <c r="B63" s="34">
        <v>95669</v>
      </c>
      <c r="C63" s="36">
        <v>33071</v>
      </c>
      <c r="D63" s="35">
        <f t="shared" si="0"/>
        <v>34.56814642151585</v>
      </c>
    </row>
    <row r="64" spans="1:4" ht="12.75">
      <c r="A64" s="32" t="s">
        <v>67</v>
      </c>
      <c r="B64" s="34">
        <v>9338</v>
      </c>
      <c r="C64" s="36">
        <v>3470.7</v>
      </c>
      <c r="D64" s="35">
        <f t="shared" si="0"/>
        <v>37.16748768472906</v>
      </c>
    </row>
    <row r="65" spans="1:4" ht="12.75">
      <c r="A65" s="30" t="s">
        <v>36</v>
      </c>
      <c r="B65" s="28">
        <v>2174.9</v>
      </c>
      <c r="C65" s="28">
        <v>737</v>
      </c>
      <c r="D65" s="29">
        <f t="shared" si="0"/>
        <v>33.88661547657363</v>
      </c>
    </row>
    <row r="66" spans="1:4" ht="12.75">
      <c r="A66" s="30" t="s">
        <v>37</v>
      </c>
      <c r="B66" s="28">
        <v>2266</v>
      </c>
      <c r="C66" s="28">
        <v>887.8</v>
      </c>
      <c r="D66" s="29">
        <f t="shared" si="0"/>
        <v>39.17917034421888</v>
      </c>
    </row>
    <row r="67" spans="1:4" ht="22.5">
      <c r="A67" s="30" t="s">
        <v>38</v>
      </c>
      <c r="B67" s="28">
        <v>100</v>
      </c>
      <c r="C67" s="28">
        <v>26.8</v>
      </c>
      <c r="D67" s="29">
        <f t="shared" si="0"/>
        <v>26.8</v>
      </c>
    </row>
    <row r="68" spans="1:4" ht="22.5">
      <c r="A68" s="30" t="s">
        <v>41</v>
      </c>
      <c r="B68" s="28">
        <f>B69+B70</f>
        <v>65240.6</v>
      </c>
      <c r="C68" s="28">
        <f>C69+C70</f>
        <v>32064.1</v>
      </c>
      <c r="D68" s="29">
        <f t="shared" si="0"/>
        <v>49.14746338936184</v>
      </c>
    </row>
    <row r="69" spans="1:4" ht="24">
      <c r="A69" s="32" t="s">
        <v>31</v>
      </c>
      <c r="B69" s="33">
        <v>61099</v>
      </c>
      <c r="C69" s="36">
        <v>29868.6</v>
      </c>
      <c r="D69" s="35">
        <f t="shared" si="0"/>
        <v>48.885579142048144</v>
      </c>
    </row>
    <row r="70" spans="1:4" ht="12.75">
      <c r="A70" s="32" t="s">
        <v>40</v>
      </c>
      <c r="B70" s="33">
        <v>4141.6</v>
      </c>
      <c r="C70" s="36">
        <v>2195.5</v>
      </c>
      <c r="D70" s="35">
        <f t="shared" si="0"/>
        <v>53.01091365655785</v>
      </c>
    </row>
    <row r="71" spans="1:4" ht="12.75">
      <c r="A71" s="30" t="s">
        <v>28</v>
      </c>
      <c r="B71" s="28">
        <f>B31+B38+B40+B42+B47+B50+B56+B59+B65+B66+B67+B68</f>
        <v>905039.4600000001</v>
      </c>
      <c r="C71" s="28">
        <f>C31+C38+C40+C42+C47+C50+C56+C59+C65+C66+C67+C68</f>
        <v>372821.19999999995</v>
      </c>
      <c r="D71" s="29">
        <f t="shared" si="0"/>
        <v>41.19391656138395</v>
      </c>
    </row>
    <row r="72" spans="1:4" ht="22.5">
      <c r="A72" s="30" t="s">
        <v>29</v>
      </c>
      <c r="B72" s="34"/>
      <c r="C72" s="34">
        <f>C29-C71</f>
        <v>6492.473000000056</v>
      </c>
      <c r="D72" s="29"/>
    </row>
    <row r="73" spans="1:4" ht="12.75">
      <c r="A73" s="39"/>
      <c r="B73" s="40" t="s">
        <v>42</v>
      </c>
      <c r="C73" s="41"/>
      <c r="D73" s="13"/>
    </row>
    <row r="74" spans="1:4" ht="12.75">
      <c r="A74" s="42"/>
      <c r="B74" s="43"/>
      <c r="C74" s="44"/>
      <c r="D74" s="13"/>
    </row>
    <row r="75" spans="1:4" ht="30">
      <c r="A75" s="55" t="s">
        <v>1</v>
      </c>
      <c r="B75" s="53" t="s">
        <v>94</v>
      </c>
      <c r="C75" s="54" t="s">
        <v>33</v>
      </c>
      <c r="D75" s="13"/>
    </row>
    <row r="76" spans="1:4" ht="23.25">
      <c r="A76" s="1" t="s">
        <v>30</v>
      </c>
      <c r="B76" s="6">
        <f>B77</f>
        <v>2370000</v>
      </c>
      <c r="C76" s="6">
        <f>C77+C89</f>
        <v>-6492520.200000048</v>
      </c>
      <c r="D76" s="13"/>
    </row>
    <row r="77" spans="1:4" ht="22.5">
      <c r="A77" s="45" t="s">
        <v>73</v>
      </c>
      <c r="B77" s="3">
        <v>2370000</v>
      </c>
      <c r="C77" s="3"/>
      <c r="D77" s="13"/>
    </row>
    <row r="78" spans="1:4" ht="24">
      <c r="A78" s="11" t="s">
        <v>83</v>
      </c>
      <c r="B78" s="3">
        <v>1580000</v>
      </c>
      <c r="C78" s="3"/>
      <c r="D78" s="13"/>
    </row>
    <row r="79" spans="1:4" ht="23.25">
      <c r="A79" s="5" t="s">
        <v>84</v>
      </c>
      <c r="B79" s="4">
        <v>2370000</v>
      </c>
      <c r="C79" s="7"/>
      <c r="D79" s="22"/>
    </row>
    <row r="80" spans="1:4" ht="23.25">
      <c r="A80" s="2" t="s">
        <v>85</v>
      </c>
      <c r="B80" s="4">
        <v>2370000</v>
      </c>
      <c r="C80" s="8"/>
      <c r="D80" s="22"/>
    </row>
    <row r="81" spans="1:4" ht="23.25">
      <c r="A81" s="2" t="s">
        <v>86</v>
      </c>
      <c r="B81" s="4">
        <v>-790000</v>
      </c>
      <c r="C81" s="9"/>
      <c r="D81" s="13"/>
    </row>
    <row r="82" spans="1:4" ht="34.5">
      <c r="A82" s="5" t="s">
        <v>87</v>
      </c>
      <c r="B82" s="4">
        <v>-790000</v>
      </c>
      <c r="C82" s="47"/>
      <c r="D82" s="22"/>
    </row>
    <row r="83" spans="1:4" ht="23.25">
      <c r="A83" s="2" t="s">
        <v>74</v>
      </c>
      <c r="B83" s="46">
        <v>790000</v>
      </c>
      <c r="C83" s="47"/>
      <c r="D83" s="22"/>
    </row>
    <row r="84" spans="1:4" ht="34.5">
      <c r="A84" s="2" t="s">
        <v>75</v>
      </c>
      <c r="B84" s="46">
        <f>B85+B87</f>
        <v>790000</v>
      </c>
      <c r="C84" s="47"/>
      <c r="D84" s="22"/>
    </row>
    <row r="85" spans="1:4" ht="34.5">
      <c r="A85" s="2" t="s">
        <v>88</v>
      </c>
      <c r="B85" s="4">
        <v>30000000</v>
      </c>
      <c r="C85" s="4"/>
      <c r="D85" s="22"/>
    </row>
    <row r="86" spans="1:4" ht="34.5">
      <c r="A86" s="2" t="s">
        <v>76</v>
      </c>
      <c r="B86" s="4">
        <v>30000000</v>
      </c>
      <c r="C86" s="8"/>
      <c r="D86" s="22"/>
    </row>
    <row r="87" spans="1:4" ht="34.5">
      <c r="A87" s="5" t="s">
        <v>77</v>
      </c>
      <c r="B87" s="4">
        <v>-29210000</v>
      </c>
      <c r="C87" s="47"/>
      <c r="D87" s="13"/>
    </row>
    <row r="88" spans="1:4" ht="34.5">
      <c r="A88" s="5" t="s">
        <v>78</v>
      </c>
      <c r="B88" s="4">
        <v>-29210000</v>
      </c>
      <c r="C88" s="47">
        <v>0</v>
      </c>
      <c r="D88" s="22"/>
    </row>
    <row r="89" spans="1:4" ht="12.75">
      <c r="A89" s="12" t="s">
        <v>89</v>
      </c>
      <c r="B89" s="8">
        <f>B92+B95</f>
        <v>0</v>
      </c>
      <c r="C89" s="48">
        <f>C90</f>
        <v>-6492520.200000048</v>
      </c>
      <c r="D89" s="22"/>
    </row>
    <row r="90" spans="1:4" ht="23.25">
      <c r="A90" s="5" t="s">
        <v>79</v>
      </c>
      <c r="B90" s="10">
        <f>B91+B95</f>
        <v>0</v>
      </c>
      <c r="C90" s="49">
        <f>C91+C95</f>
        <v>-6492520.200000048</v>
      </c>
      <c r="D90" s="22"/>
    </row>
    <row r="91" spans="1:4" ht="12.75">
      <c r="A91" s="5" t="s">
        <v>99</v>
      </c>
      <c r="B91" s="4">
        <v>-935039470</v>
      </c>
      <c r="C91" s="49">
        <v>-380585409.73</v>
      </c>
      <c r="D91" s="22"/>
    </row>
    <row r="92" spans="1:4" ht="12.75">
      <c r="A92" s="5" t="s">
        <v>100</v>
      </c>
      <c r="B92" s="4">
        <v>-935039470</v>
      </c>
      <c r="C92" s="49">
        <v>-380585409.73</v>
      </c>
      <c r="D92" s="13"/>
    </row>
    <row r="93" spans="1:4" ht="23.25">
      <c r="A93" s="5" t="s">
        <v>101</v>
      </c>
      <c r="B93" s="4">
        <v>-935039470</v>
      </c>
      <c r="C93" s="49">
        <v>-380585409.73</v>
      </c>
      <c r="D93" s="14"/>
    </row>
    <row r="94" spans="1:4" ht="23.25">
      <c r="A94" s="5" t="s">
        <v>102</v>
      </c>
      <c r="B94" s="4">
        <v>-935039470</v>
      </c>
      <c r="C94" s="49">
        <v>-380585409.73</v>
      </c>
      <c r="D94" s="14"/>
    </row>
    <row r="95" spans="1:4" ht="13.5">
      <c r="A95" s="5" t="s">
        <v>80</v>
      </c>
      <c r="B95" s="4">
        <v>935039470</v>
      </c>
      <c r="C95" s="49">
        <v>374092889.53</v>
      </c>
      <c r="D95" s="14"/>
    </row>
    <row r="96" spans="1:4" ht="13.5">
      <c r="A96" s="5" t="s">
        <v>81</v>
      </c>
      <c r="B96" s="4">
        <v>935039470</v>
      </c>
      <c r="C96" s="49">
        <v>374092889.53</v>
      </c>
      <c r="D96" s="14"/>
    </row>
    <row r="97" spans="1:4" ht="23.25">
      <c r="A97" s="5" t="s">
        <v>90</v>
      </c>
      <c r="B97" s="4">
        <v>935039470</v>
      </c>
      <c r="C97" s="49">
        <v>374092889.53</v>
      </c>
      <c r="D97" s="14"/>
    </row>
    <row r="98" spans="1:4" ht="23.25">
      <c r="A98" s="5" t="s">
        <v>82</v>
      </c>
      <c r="B98" s="4">
        <v>935039470</v>
      </c>
      <c r="C98" s="49">
        <v>374092889.53</v>
      </c>
      <c r="D98" s="14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67">
      <selection activeCell="B4" sqref="B4"/>
    </sheetView>
  </sheetViews>
  <sheetFormatPr defaultColWidth="9.00390625" defaultRowHeight="12.75"/>
  <cols>
    <col min="1" max="1" width="46.50390625" style="0" customWidth="1"/>
    <col min="2" max="2" width="15.125" style="0" customWidth="1"/>
    <col min="3" max="3" width="16.00390625" style="0" customWidth="1"/>
    <col min="4" max="4" width="15.875" style="0" customWidth="1"/>
  </cols>
  <sheetData>
    <row r="1" spans="1:4" ht="15">
      <c r="A1" s="56" t="s">
        <v>43</v>
      </c>
      <c r="B1" s="57"/>
      <c r="C1" s="57"/>
      <c r="D1" s="57"/>
    </row>
    <row r="2" spans="1:4" ht="15">
      <c r="A2" s="58" t="s">
        <v>91</v>
      </c>
      <c r="B2" s="59"/>
      <c r="C2" s="59"/>
      <c r="D2" s="59"/>
    </row>
    <row r="3" spans="1:4" ht="15">
      <c r="A3" s="60" t="s">
        <v>103</v>
      </c>
      <c r="B3" s="59"/>
      <c r="C3" s="59"/>
      <c r="D3" s="59"/>
    </row>
    <row r="4" spans="1:4" ht="14.25" thickBot="1">
      <c r="A4" s="15"/>
      <c r="B4" s="16"/>
      <c r="C4" s="17"/>
      <c r="D4" s="13" t="s">
        <v>69</v>
      </c>
    </row>
    <row r="5" spans="1:4" ht="14.25" thickBot="1">
      <c r="A5" s="18" t="s">
        <v>1</v>
      </c>
      <c r="B5" s="19" t="s">
        <v>32</v>
      </c>
      <c r="C5" s="20" t="s">
        <v>33</v>
      </c>
      <c r="D5" s="21" t="s">
        <v>17</v>
      </c>
    </row>
    <row r="6" spans="1:4" ht="13.5" thickBot="1">
      <c r="A6" s="23">
        <v>1</v>
      </c>
      <c r="B6" s="24">
        <v>2</v>
      </c>
      <c r="C6" s="25">
        <v>3</v>
      </c>
      <c r="D6" s="26">
        <v>4</v>
      </c>
    </row>
    <row r="7" spans="1:4" ht="12.75">
      <c r="A7" s="27" t="s">
        <v>18</v>
      </c>
      <c r="B7" s="28">
        <f>B8+B10+B11+B13+B14+B15+B17+B18+B19+B20</f>
        <v>103971</v>
      </c>
      <c r="C7" s="28">
        <f>C8+C10+C11+C13+C14+C15+C17+C18+C19+C20</f>
        <v>56396.65099999999</v>
      </c>
      <c r="D7" s="29">
        <f>C7/B7*100</f>
        <v>54.24267439959218</v>
      </c>
    </row>
    <row r="8" spans="1:4" ht="12.75">
      <c r="A8" s="30" t="s">
        <v>15</v>
      </c>
      <c r="B8" s="31">
        <f>B9</f>
        <v>61790</v>
      </c>
      <c r="C8" s="31">
        <f>C9</f>
        <v>31358.974</v>
      </c>
      <c r="D8" s="29">
        <f aca="true" t="shared" si="0" ref="D8:D71">C8/B8*100</f>
        <v>50.750888493283696</v>
      </c>
    </row>
    <row r="9" spans="1:4" ht="12.75">
      <c r="A9" s="32" t="s">
        <v>0</v>
      </c>
      <c r="B9" s="33">
        <v>61790</v>
      </c>
      <c r="C9" s="34">
        <v>31358.974</v>
      </c>
      <c r="D9" s="35">
        <f t="shared" si="0"/>
        <v>50.750888493283696</v>
      </c>
    </row>
    <row r="10" spans="1:4" ht="12.75">
      <c r="A10" s="30" t="s">
        <v>2</v>
      </c>
      <c r="B10" s="28">
        <v>8200</v>
      </c>
      <c r="C10" s="37">
        <v>4954.265</v>
      </c>
      <c r="D10" s="29">
        <f t="shared" si="0"/>
        <v>60.41786585365854</v>
      </c>
    </row>
    <row r="11" spans="1:4" ht="12.75">
      <c r="A11" s="30" t="s">
        <v>3</v>
      </c>
      <c r="B11" s="28">
        <f>B12</f>
        <v>420</v>
      </c>
      <c r="C11" s="28">
        <f>C12</f>
        <v>106.895</v>
      </c>
      <c r="D11" s="29">
        <f t="shared" si="0"/>
        <v>25.451190476190476</v>
      </c>
    </row>
    <row r="12" spans="1:4" ht="12.75">
      <c r="A12" s="32" t="s">
        <v>8</v>
      </c>
      <c r="B12" s="33">
        <v>420</v>
      </c>
      <c r="C12" s="36">
        <v>106.895</v>
      </c>
      <c r="D12" s="35">
        <f t="shared" si="0"/>
        <v>25.451190476190476</v>
      </c>
    </row>
    <row r="13" spans="1:4" ht="12.75">
      <c r="A13" s="30" t="s">
        <v>19</v>
      </c>
      <c r="B13" s="28">
        <v>3260</v>
      </c>
      <c r="C13" s="38">
        <v>1536.331</v>
      </c>
      <c r="D13" s="29">
        <f t="shared" si="0"/>
        <v>47.12671779141104</v>
      </c>
    </row>
    <row r="14" spans="1:4" ht="33.75">
      <c r="A14" s="30" t="s">
        <v>39</v>
      </c>
      <c r="B14" s="28">
        <v>20855</v>
      </c>
      <c r="C14" s="38">
        <v>13095.182</v>
      </c>
      <c r="D14" s="29">
        <f t="shared" si="0"/>
        <v>62.79157036681852</v>
      </c>
    </row>
    <row r="15" spans="1:4" ht="22.5">
      <c r="A15" s="30" t="s">
        <v>9</v>
      </c>
      <c r="B15" s="28">
        <f>B16</f>
        <v>270</v>
      </c>
      <c r="C15" s="28">
        <f>C16</f>
        <v>161.505</v>
      </c>
      <c r="D15" s="29">
        <f t="shared" si="0"/>
        <v>59.81666666666666</v>
      </c>
    </row>
    <row r="16" spans="1:4" ht="12.75">
      <c r="A16" s="32" t="s">
        <v>10</v>
      </c>
      <c r="B16" s="33">
        <v>270</v>
      </c>
      <c r="C16" s="36">
        <v>161.505</v>
      </c>
      <c r="D16" s="35">
        <f t="shared" si="0"/>
        <v>59.81666666666666</v>
      </c>
    </row>
    <row r="17" spans="1:4" ht="22.5">
      <c r="A17" s="30" t="s">
        <v>11</v>
      </c>
      <c r="B17" s="28">
        <v>2865</v>
      </c>
      <c r="C17" s="38">
        <v>1376.715</v>
      </c>
      <c r="D17" s="29">
        <f t="shared" si="0"/>
        <v>48.05287958115183</v>
      </c>
    </row>
    <row r="18" spans="1:4" ht="22.5">
      <c r="A18" s="30" t="s">
        <v>20</v>
      </c>
      <c r="B18" s="28">
        <v>5340</v>
      </c>
      <c r="C18" s="37">
        <v>3333.403</v>
      </c>
      <c r="D18" s="29" t="s">
        <v>68</v>
      </c>
    </row>
    <row r="19" spans="1:4" ht="12.75">
      <c r="A19" s="30" t="s">
        <v>21</v>
      </c>
      <c r="B19" s="28">
        <v>950</v>
      </c>
      <c r="C19" s="37">
        <v>450.581</v>
      </c>
      <c r="D19" s="29">
        <f t="shared" si="0"/>
        <v>47.42957894736842</v>
      </c>
    </row>
    <row r="20" spans="1:4" ht="12.75">
      <c r="A20" s="30" t="s">
        <v>4</v>
      </c>
      <c r="B20" s="28">
        <v>21</v>
      </c>
      <c r="C20" s="37">
        <v>22.8</v>
      </c>
      <c r="D20" s="29" t="s">
        <v>68</v>
      </c>
    </row>
    <row r="21" spans="1:4" ht="12.75">
      <c r="A21" s="30" t="s">
        <v>16</v>
      </c>
      <c r="B21" s="28">
        <f>B22+B27+B28</f>
        <v>854263.4199999999</v>
      </c>
      <c r="C21" s="28">
        <f>C22+C27+C28</f>
        <v>413567.91300000006</v>
      </c>
      <c r="D21" s="29">
        <f t="shared" si="0"/>
        <v>48.41222312902033</v>
      </c>
    </row>
    <row r="22" spans="1:4" ht="36">
      <c r="A22" s="32" t="s">
        <v>22</v>
      </c>
      <c r="B22" s="33">
        <f>B23+B24+B25+B26</f>
        <v>852263.4199999999</v>
      </c>
      <c r="C22" s="33">
        <f>C23+C24+C25+C26</f>
        <v>412796.851</v>
      </c>
      <c r="D22" s="35">
        <f t="shared" si="0"/>
        <v>48.43535945729081</v>
      </c>
    </row>
    <row r="23" spans="1:4" ht="24">
      <c r="A23" s="32" t="s">
        <v>23</v>
      </c>
      <c r="B23" s="33">
        <v>329282</v>
      </c>
      <c r="C23" s="36">
        <v>167623.1</v>
      </c>
      <c r="D23" s="35">
        <f t="shared" si="0"/>
        <v>50.90563711347721</v>
      </c>
    </row>
    <row r="24" spans="1:4" ht="24">
      <c r="A24" s="32" t="s">
        <v>24</v>
      </c>
      <c r="B24" s="33">
        <v>59000.57</v>
      </c>
      <c r="C24" s="36">
        <v>3379.024</v>
      </c>
      <c r="D24" s="35">
        <f t="shared" si="0"/>
        <v>5.7271039923851585</v>
      </c>
    </row>
    <row r="25" spans="1:4" ht="24">
      <c r="A25" s="32" t="s">
        <v>25</v>
      </c>
      <c r="B25" s="33">
        <v>463980.85</v>
      </c>
      <c r="C25" s="36">
        <v>241794.727</v>
      </c>
      <c r="D25" s="35">
        <f t="shared" si="0"/>
        <v>52.113083330917654</v>
      </c>
    </row>
    <row r="26" spans="1:4" ht="12.75">
      <c r="A26" s="32" t="s">
        <v>26</v>
      </c>
      <c r="B26" s="33">
        <v>0</v>
      </c>
      <c r="C26" s="36">
        <v>0</v>
      </c>
      <c r="D26" s="35" t="e">
        <f t="shared" si="0"/>
        <v>#DIV/0!</v>
      </c>
    </row>
    <row r="27" spans="1:4" ht="12.75">
      <c r="A27" s="32" t="s">
        <v>70</v>
      </c>
      <c r="B27" s="33">
        <v>2000</v>
      </c>
      <c r="C27" s="36">
        <v>819.264</v>
      </c>
      <c r="D27" s="35">
        <f t="shared" si="0"/>
        <v>40.9632</v>
      </c>
    </row>
    <row r="28" spans="1:4" ht="36">
      <c r="A28" s="32" t="s">
        <v>71</v>
      </c>
      <c r="B28" s="33"/>
      <c r="C28" s="36">
        <v>-48.202</v>
      </c>
      <c r="D28" s="35"/>
    </row>
    <row r="29" spans="1:4" ht="12.75">
      <c r="A29" s="30" t="s">
        <v>27</v>
      </c>
      <c r="B29" s="28">
        <f>B7+B21</f>
        <v>958234.4199999999</v>
      </c>
      <c r="C29" s="28">
        <f>C7+C21</f>
        <v>469964.5640000001</v>
      </c>
      <c r="D29" s="29">
        <f t="shared" si="0"/>
        <v>49.04484270143418</v>
      </c>
    </row>
    <row r="30" spans="1:4" ht="12.75">
      <c r="A30" s="50"/>
      <c r="B30" s="51"/>
      <c r="C30" s="51"/>
      <c r="D30" s="52"/>
    </row>
    <row r="31" spans="1:4" ht="12.75">
      <c r="A31" s="50" t="s">
        <v>12</v>
      </c>
      <c r="B31" s="38">
        <f>SUM(B32:B37)</f>
        <v>49483.619999999995</v>
      </c>
      <c r="C31" s="38">
        <f>SUM(C32:C37)</f>
        <v>24716.55</v>
      </c>
      <c r="D31" s="52">
        <f t="shared" si="0"/>
        <v>49.94895280498881</v>
      </c>
    </row>
    <row r="32" spans="1:4" ht="24">
      <c r="A32" s="32" t="s">
        <v>44</v>
      </c>
      <c r="B32" s="34">
        <v>795.3</v>
      </c>
      <c r="C32" s="36">
        <v>358.6</v>
      </c>
      <c r="D32" s="35">
        <f t="shared" si="0"/>
        <v>45.08990318118949</v>
      </c>
    </row>
    <row r="33" spans="1:4" ht="36">
      <c r="A33" s="32" t="s">
        <v>45</v>
      </c>
      <c r="B33" s="34">
        <v>1062.3</v>
      </c>
      <c r="C33" s="36">
        <v>584.55</v>
      </c>
      <c r="D33" s="35">
        <f t="shared" si="0"/>
        <v>55.02682857949731</v>
      </c>
    </row>
    <row r="34" spans="1:4" ht="36">
      <c r="A34" s="32" t="s">
        <v>46</v>
      </c>
      <c r="B34" s="34">
        <v>17432.1</v>
      </c>
      <c r="C34" s="36">
        <v>8789.8</v>
      </c>
      <c r="D34" s="35">
        <f t="shared" si="0"/>
        <v>50.42307008335197</v>
      </c>
    </row>
    <row r="35" spans="1:4" ht="36">
      <c r="A35" s="32" t="s">
        <v>47</v>
      </c>
      <c r="B35" s="34">
        <v>632.7</v>
      </c>
      <c r="C35" s="36">
        <v>212.6</v>
      </c>
      <c r="D35" s="35">
        <f t="shared" si="0"/>
        <v>33.60202307570728</v>
      </c>
    </row>
    <row r="36" spans="1:4" ht="12.75">
      <c r="A36" s="32" t="s">
        <v>48</v>
      </c>
      <c r="B36" s="34">
        <v>291.9</v>
      </c>
      <c r="C36" s="36">
        <v>0</v>
      </c>
      <c r="D36" s="35">
        <f t="shared" si="0"/>
        <v>0</v>
      </c>
    </row>
    <row r="37" spans="1:4" ht="12.75">
      <c r="A37" s="32" t="s">
        <v>49</v>
      </c>
      <c r="B37" s="34">
        <v>29269.32</v>
      </c>
      <c r="C37" s="36">
        <v>14771</v>
      </c>
      <c r="D37" s="35">
        <f t="shared" si="0"/>
        <v>50.46581198333272</v>
      </c>
    </row>
    <row r="38" spans="1:4" ht="12.75">
      <c r="A38" s="30" t="s">
        <v>34</v>
      </c>
      <c r="B38" s="28">
        <f>B39</f>
        <v>967.1</v>
      </c>
      <c r="C38" s="28">
        <f>C39</f>
        <v>456.2</v>
      </c>
      <c r="D38" s="29">
        <f t="shared" si="0"/>
        <v>47.17195739840761</v>
      </c>
    </row>
    <row r="39" spans="1:4" ht="12.75">
      <c r="A39" s="32" t="s">
        <v>50</v>
      </c>
      <c r="B39" s="33">
        <v>967.1</v>
      </c>
      <c r="C39" s="36">
        <v>456.2</v>
      </c>
      <c r="D39" s="29">
        <f t="shared" si="0"/>
        <v>47.17195739840761</v>
      </c>
    </row>
    <row r="40" spans="1:4" ht="22.5">
      <c r="A40" s="30" t="s">
        <v>13</v>
      </c>
      <c r="B40" s="38">
        <f>B41</f>
        <v>2757.7</v>
      </c>
      <c r="C40" s="38">
        <f>C41</f>
        <v>1352.6</v>
      </c>
      <c r="D40" s="29">
        <f t="shared" si="0"/>
        <v>49.04811980998659</v>
      </c>
    </row>
    <row r="41" spans="1:4" ht="24">
      <c r="A41" s="32" t="s">
        <v>51</v>
      </c>
      <c r="B41" s="34">
        <v>2757.7</v>
      </c>
      <c r="C41" s="36">
        <v>1352.6</v>
      </c>
      <c r="D41" s="35">
        <f t="shared" si="0"/>
        <v>49.04811980998659</v>
      </c>
    </row>
    <row r="42" spans="1:4" ht="12.75">
      <c r="A42" s="30" t="s">
        <v>14</v>
      </c>
      <c r="B42" s="38">
        <f>SUM(B43:B46)</f>
        <v>10446.900000000001</v>
      </c>
      <c r="C42" s="38">
        <f>SUM(C43:C46)</f>
        <v>3942.2899999999995</v>
      </c>
      <c r="D42" s="29">
        <f t="shared" si="0"/>
        <v>37.736457705156546</v>
      </c>
    </row>
    <row r="43" spans="1:4" ht="12.75">
      <c r="A43" s="32" t="s">
        <v>72</v>
      </c>
      <c r="B43" s="34">
        <v>6611</v>
      </c>
      <c r="C43" s="36">
        <v>2269.2</v>
      </c>
      <c r="D43" s="35">
        <f t="shared" si="0"/>
        <v>34.32461049765542</v>
      </c>
    </row>
    <row r="44" spans="1:4" ht="12.75">
      <c r="A44" s="32" t="s">
        <v>52</v>
      </c>
      <c r="B44" s="34">
        <v>2265.2</v>
      </c>
      <c r="C44" s="36">
        <v>913.2</v>
      </c>
      <c r="D44" s="35">
        <f t="shared" si="0"/>
        <v>40.314321031255524</v>
      </c>
    </row>
    <row r="45" spans="1:4" ht="12.75">
      <c r="A45" s="32" t="s">
        <v>53</v>
      </c>
      <c r="B45" s="34">
        <v>1370.7</v>
      </c>
      <c r="C45" s="36">
        <v>659.9</v>
      </c>
      <c r="D45" s="35">
        <f t="shared" si="0"/>
        <v>48.143284453199094</v>
      </c>
    </row>
    <row r="46" spans="1:4" ht="12.75">
      <c r="A46" s="32" t="s">
        <v>54</v>
      </c>
      <c r="B46" s="34">
        <v>200</v>
      </c>
      <c r="C46" s="36">
        <v>99.99</v>
      </c>
      <c r="D46" s="35">
        <f t="shared" si="0"/>
        <v>49.995</v>
      </c>
    </row>
    <row r="47" spans="1:4" ht="12.75">
      <c r="A47" s="30" t="s">
        <v>5</v>
      </c>
      <c r="B47" s="38">
        <f>SUM(B48:B49)</f>
        <v>14875.16</v>
      </c>
      <c r="C47" s="38">
        <f>SUM(C48:C49)</f>
        <v>4359.849999999999</v>
      </c>
      <c r="D47" s="29">
        <f t="shared" si="0"/>
        <v>29.309600703454613</v>
      </c>
    </row>
    <row r="48" spans="1:4" ht="12.75">
      <c r="A48" s="32" t="s">
        <v>55</v>
      </c>
      <c r="B48" s="34">
        <v>497.3</v>
      </c>
      <c r="C48" s="36">
        <v>330.4</v>
      </c>
      <c r="D48" s="35">
        <f t="shared" si="0"/>
        <v>66.43876935451438</v>
      </c>
    </row>
    <row r="49" spans="1:4" ht="12.75">
      <c r="A49" s="32" t="s">
        <v>56</v>
      </c>
      <c r="B49" s="34">
        <v>14377.86</v>
      </c>
      <c r="C49" s="36">
        <v>4029.45</v>
      </c>
      <c r="D49" s="35">
        <f t="shared" si="0"/>
        <v>28.025380689476737</v>
      </c>
    </row>
    <row r="50" spans="1:4" ht="12.75">
      <c r="A50" s="30" t="s">
        <v>6</v>
      </c>
      <c r="B50" s="38">
        <f>SUM(B51:B55)</f>
        <v>458319.81999999995</v>
      </c>
      <c r="C50" s="38">
        <f>SUM(C51:C55)</f>
        <v>223328.48999999996</v>
      </c>
      <c r="D50" s="29">
        <f t="shared" si="0"/>
        <v>48.727652668392125</v>
      </c>
    </row>
    <row r="51" spans="1:4" ht="12.75">
      <c r="A51" s="32" t="s">
        <v>57</v>
      </c>
      <c r="B51" s="34">
        <v>129673.88</v>
      </c>
      <c r="C51" s="36">
        <v>66556.7</v>
      </c>
      <c r="D51" s="35">
        <f t="shared" si="0"/>
        <v>51.32621928178597</v>
      </c>
    </row>
    <row r="52" spans="1:4" ht="12.75">
      <c r="A52" s="32" t="s">
        <v>58</v>
      </c>
      <c r="B52" s="34">
        <v>264901.54</v>
      </c>
      <c r="C52" s="36">
        <v>123002.7</v>
      </c>
      <c r="D52" s="35">
        <f t="shared" si="0"/>
        <v>46.43336539304377</v>
      </c>
    </row>
    <row r="53" spans="1:4" ht="12.75">
      <c r="A53" s="32" t="s">
        <v>93</v>
      </c>
      <c r="B53" s="34">
        <v>42839.43</v>
      </c>
      <c r="C53" s="36">
        <v>23815.8</v>
      </c>
      <c r="D53" s="35">
        <f t="shared" si="0"/>
        <v>55.593176659913546</v>
      </c>
    </row>
    <row r="54" spans="1:4" ht="12.75">
      <c r="A54" s="32" t="s">
        <v>59</v>
      </c>
      <c r="B54" s="34">
        <v>2871.37</v>
      </c>
      <c r="C54" s="36">
        <v>1592.83</v>
      </c>
      <c r="D54" s="35">
        <f t="shared" si="0"/>
        <v>55.47282307748566</v>
      </c>
    </row>
    <row r="55" spans="1:4" ht="12.75">
      <c r="A55" s="32" t="s">
        <v>60</v>
      </c>
      <c r="B55" s="34">
        <v>18033.6</v>
      </c>
      <c r="C55" s="36">
        <v>8360.46</v>
      </c>
      <c r="D55" s="35">
        <f t="shared" si="0"/>
        <v>46.360460473782275</v>
      </c>
    </row>
    <row r="56" spans="1:4" ht="12.75">
      <c r="A56" s="30" t="s">
        <v>35</v>
      </c>
      <c r="B56" s="38">
        <f>SUM(B57:B58)</f>
        <v>74086.31999999999</v>
      </c>
      <c r="C56" s="38">
        <f>SUM(C57:C58)</f>
        <v>38972.61</v>
      </c>
      <c r="D56" s="29">
        <f t="shared" si="0"/>
        <v>52.60432695266819</v>
      </c>
    </row>
    <row r="57" spans="1:4" ht="12.75">
      <c r="A57" s="32" t="s">
        <v>61</v>
      </c>
      <c r="B57" s="34">
        <v>69962.42</v>
      </c>
      <c r="C57" s="36">
        <v>36738.31</v>
      </c>
      <c r="D57" s="35">
        <f t="shared" si="0"/>
        <v>52.51149116911622</v>
      </c>
    </row>
    <row r="58" spans="1:4" ht="12.75">
      <c r="A58" s="32" t="s">
        <v>62</v>
      </c>
      <c r="B58" s="34">
        <v>4123.9</v>
      </c>
      <c r="C58" s="36">
        <v>2234.3</v>
      </c>
      <c r="D58" s="35">
        <f t="shared" si="0"/>
        <v>54.17929629719441</v>
      </c>
    </row>
    <row r="59" spans="1:4" ht="12.75">
      <c r="A59" s="30" t="s">
        <v>7</v>
      </c>
      <c r="B59" s="38">
        <f>B60+B61+B62+B63+B64</f>
        <v>261886.29</v>
      </c>
      <c r="C59" s="38">
        <f>C60+C61+C62+C63+C64</f>
        <v>120053.27</v>
      </c>
      <c r="D59" s="29">
        <f t="shared" si="0"/>
        <v>45.84175444999431</v>
      </c>
    </row>
    <row r="60" spans="1:4" ht="12.75">
      <c r="A60" s="32" t="s">
        <v>63</v>
      </c>
      <c r="B60" s="34">
        <v>1700</v>
      </c>
      <c r="C60" s="36">
        <v>825.91</v>
      </c>
      <c r="D60" s="35">
        <f t="shared" si="0"/>
        <v>48.582941176470584</v>
      </c>
    </row>
    <row r="61" spans="1:4" ht="12.75">
      <c r="A61" s="32" t="s">
        <v>64</v>
      </c>
      <c r="B61" s="34">
        <v>50901</v>
      </c>
      <c r="C61" s="36">
        <v>25456.7</v>
      </c>
      <c r="D61" s="35">
        <f t="shared" si="0"/>
        <v>50.012180507259195</v>
      </c>
    </row>
    <row r="62" spans="1:4" ht="12.75">
      <c r="A62" s="32" t="s">
        <v>65</v>
      </c>
      <c r="B62" s="34">
        <v>104206.37</v>
      </c>
      <c r="C62" s="36">
        <v>49757.86</v>
      </c>
      <c r="D62" s="35">
        <f t="shared" si="0"/>
        <v>47.749345841333884</v>
      </c>
    </row>
    <row r="63" spans="1:4" ht="12.75">
      <c r="A63" s="32" t="s">
        <v>66</v>
      </c>
      <c r="B63" s="34">
        <v>95549</v>
      </c>
      <c r="C63" s="36">
        <v>39581.59</v>
      </c>
      <c r="D63" s="35">
        <f t="shared" si="0"/>
        <v>41.42543616364378</v>
      </c>
    </row>
    <row r="64" spans="1:4" ht="12.75">
      <c r="A64" s="32" t="s">
        <v>67</v>
      </c>
      <c r="B64" s="34">
        <v>9529.92</v>
      </c>
      <c r="C64" s="36">
        <v>4431.21</v>
      </c>
      <c r="D64" s="35">
        <f t="shared" si="0"/>
        <v>46.49787196534703</v>
      </c>
    </row>
    <row r="65" spans="1:4" ht="12.75">
      <c r="A65" s="30" t="s">
        <v>36</v>
      </c>
      <c r="B65" s="28">
        <v>2174.9</v>
      </c>
      <c r="C65" s="28">
        <v>917.3</v>
      </c>
      <c r="D65" s="29">
        <f t="shared" si="0"/>
        <v>42.17665180008276</v>
      </c>
    </row>
    <row r="66" spans="1:4" ht="12.75">
      <c r="A66" s="30" t="s">
        <v>37</v>
      </c>
      <c r="B66" s="28">
        <v>2266</v>
      </c>
      <c r="C66" s="28">
        <v>1107.3</v>
      </c>
      <c r="D66" s="29">
        <f t="shared" si="0"/>
        <v>48.865842894969106</v>
      </c>
    </row>
    <row r="67" spans="1:4" ht="22.5">
      <c r="A67" s="30" t="s">
        <v>38</v>
      </c>
      <c r="B67" s="28">
        <v>100</v>
      </c>
      <c r="C67" s="28">
        <v>30.67</v>
      </c>
      <c r="D67" s="29">
        <f t="shared" si="0"/>
        <v>30.67</v>
      </c>
    </row>
    <row r="68" spans="1:4" ht="22.5">
      <c r="A68" s="30" t="s">
        <v>41</v>
      </c>
      <c r="B68" s="28">
        <f>B69+B70</f>
        <v>83240.62</v>
      </c>
      <c r="C68" s="28">
        <f>C69+C70</f>
        <v>42625</v>
      </c>
      <c r="D68" s="29">
        <f t="shared" si="0"/>
        <v>51.206970827463806</v>
      </c>
    </row>
    <row r="69" spans="1:4" ht="24">
      <c r="A69" s="32" t="s">
        <v>31</v>
      </c>
      <c r="B69" s="33">
        <v>77243.42</v>
      </c>
      <c r="C69" s="36">
        <v>39769.8</v>
      </c>
      <c r="D69" s="35">
        <f t="shared" si="0"/>
        <v>51.48632724962204</v>
      </c>
    </row>
    <row r="70" spans="1:4" ht="12.75">
      <c r="A70" s="32" t="s">
        <v>40</v>
      </c>
      <c r="B70" s="33">
        <v>5997.2</v>
      </c>
      <c r="C70" s="36">
        <v>2855.2</v>
      </c>
      <c r="D70" s="35">
        <f t="shared" si="0"/>
        <v>47.608884145934766</v>
      </c>
    </row>
    <row r="71" spans="1:4" ht="12.75">
      <c r="A71" s="30" t="s">
        <v>28</v>
      </c>
      <c r="B71" s="28">
        <f>B31+B38+B40+B42+B47+B50+B56+B59+B65+B66+B67+B68</f>
        <v>960604.4299999999</v>
      </c>
      <c r="C71" s="28">
        <f>C31+C38+C40+C42+C47+C50+C56+C59+C65+C66+C67+C68</f>
        <v>461862.12999999995</v>
      </c>
      <c r="D71" s="29">
        <f t="shared" si="0"/>
        <v>48.08036644178291</v>
      </c>
    </row>
    <row r="72" spans="1:4" ht="22.5">
      <c r="A72" s="30" t="s">
        <v>29</v>
      </c>
      <c r="B72" s="34"/>
      <c r="C72" s="34">
        <f>C29-C71</f>
        <v>8102.434000000125</v>
      </c>
      <c r="D72" s="29"/>
    </row>
    <row r="73" spans="1:4" ht="12.75">
      <c r="A73" s="39"/>
      <c r="B73" s="40" t="s">
        <v>42</v>
      </c>
      <c r="C73" s="41"/>
      <c r="D73" s="13"/>
    </row>
    <row r="74" spans="1:4" ht="12.75">
      <c r="A74" s="42"/>
      <c r="B74" s="43"/>
      <c r="C74" s="44"/>
      <c r="D74" s="13"/>
    </row>
    <row r="75" spans="1:4" ht="30">
      <c r="A75" s="55" t="s">
        <v>1</v>
      </c>
      <c r="B75" s="53" t="s">
        <v>94</v>
      </c>
      <c r="C75" s="54" t="s">
        <v>33</v>
      </c>
      <c r="D75" s="13"/>
    </row>
    <row r="76" spans="1:4" ht="23.25">
      <c r="A76" s="1" t="s">
        <v>30</v>
      </c>
      <c r="B76" s="6">
        <f>B77</f>
        <v>2370000</v>
      </c>
      <c r="C76" s="6">
        <f>C77+C89</f>
        <v>-8102469.49000001</v>
      </c>
      <c r="D76" s="13"/>
    </row>
    <row r="77" spans="1:4" ht="22.5">
      <c r="A77" s="45" t="s">
        <v>73</v>
      </c>
      <c r="B77" s="3">
        <v>2370000</v>
      </c>
      <c r="C77" s="3"/>
      <c r="D77" s="13"/>
    </row>
    <row r="78" spans="1:4" ht="24">
      <c r="A78" s="11" t="s">
        <v>83</v>
      </c>
      <c r="B78" s="3">
        <v>1580000</v>
      </c>
      <c r="C78" s="3"/>
      <c r="D78" s="13"/>
    </row>
    <row r="79" spans="1:4" ht="23.25">
      <c r="A79" s="5" t="s">
        <v>84</v>
      </c>
      <c r="B79" s="4">
        <v>2370000</v>
      </c>
      <c r="C79" s="7"/>
      <c r="D79" s="22"/>
    </row>
    <row r="80" spans="1:4" ht="23.25">
      <c r="A80" s="2" t="s">
        <v>85</v>
      </c>
      <c r="B80" s="4">
        <v>2370000</v>
      </c>
      <c r="C80" s="8"/>
      <c r="D80" s="22"/>
    </row>
    <row r="81" spans="1:4" ht="23.25">
      <c r="A81" s="2" t="s">
        <v>86</v>
      </c>
      <c r="B81" s="4">
        <v>-790000</v>
      </c>
      <c r="C81" s="9"/>
      <c r="D81" s="13"/>
    </row>
    <row r="82" spans="1:4" ht="34.5">
      <c r="A82" s="5" t="s">
        <v>87</v>
      </c>
      <c r="B82" s="4">
        <v>-790000</v>
      </c>
      <c r="C82" s="47"/>
      <c r="D82" s="22"/>
    </row>
    <row r="83" spans="1:4" ht="23.25">
      <c r="A83" s="2" t="s">
        <v>74</v>
      </c>
      <c r="B83" s="46">
        <v>790000</v>
      </c>
      <c r="C83" s="47"/>
      <c r="D83" s="22"/>
    </row>
    <row r="84" spans="1:4" ht="34.5">
      <c r="A84" s="2" t="s">
        <v>75</v>
      </c>
      <c r="B84" s="46">
        <f>B85+B87</f>
        <v>790000</v>
      </c>
      <c r="C84" s="47"/>
      <c r="D84" s="22"/>
    </row>
    <row r="85" spans="1:4" ht="34.5">
      <c r="A85" s="2" t="s">
        <v>88</v>
      </c>
      <c r="B85" s="4">
        <v>30000000</v>
      </c>
      <c r="C85" s="4"/>
      <c r="D85" s="22"/>
    </row>
    <row r="86" spans="1:4" ht="34.5">
      <c r="A86" s="2" t="s">
        <v>76</v>
      </c>
      <c r="B86" s="4">
        <v>30000000</v>
      </c>
      <c r="C86" s="8"/>
      <c r="D86" s="22"/>
    </row>
    <row r="87" spans="1:4" ht="34.5">
      <c r="A87" s="5" t="s">
        <v>77</v>
      </c>
      <c r="B87" s="4">
        <v>-29210000</v>
      </c>
      <c r="C87" s="47"/>
      <c r="D87" s="13"/>
    </row>
    <row r="88" spans="1:4" ht="34.5">
      <c r="A88" s="5" t="s">
        <v>78</v>
      </c>
      <c r="B88" s="4">
        <v>-29210000</v>
      </c>
      <c r="C88" s="47">
        <v>0</v>
      </c>
      <c r="D88" s="22"/>
    </row>
    <row r="89" spans="1:4" ht="12.75">
      <c r="A89" s="12" t="s">
        <v>89</v>
      </c>
      <c r="B89" s="8">
        <f>B92+B95</f>
        <v>0</v>
      </c>
      <c r="C89" s="48">
        <f>C90</f>
        <v>-8102469.49000001</v>
      </c>
      <c r="D89" s="22"/>
    </row>
    <row r="90" spans="1:4" ht="23.25">
      <c r="A90" s="5" t="s">
        <v>79</v>
      </c>
      <c r="B90" s="10">
        <f>B91+B95</f>
        <v>0</v>
      </c>
      <c r="C90" s="49">
        <f>C91+C95</f>
        <v>-8102469.49000001</v>
      </c>
      <c r="D90" s="22"/>
    </row>
    <row r="91" spans="1:4" ht="12.75">
      <c r="A91" s="5" t="s">
        <v>99</v>
      </c>
      <c r="B91" s="4">
        <v>-990604420</v>
      </c>
      <c r="C91" s="49">
        <v>-471401915.08</v>
      </c>
      <c r="D91" s="22"/>
    </row>
    <row r="92" spans="1:4" ht="12.75">
      <c r="A92" s="5" t="s">
        <v>100</v>
      </c>
      <c r="B92" s="4">
        <v>-990604420</v>
      </c>
      <c r="C92" s="49">
        <v>-471401915.08</v>
      </c>
      <c r="D92" s="13"/>
    </row>
    <row r="93" spans="1:4" ht="23.25">
      <c r="A93" s="5" t="s">
        <v>101</v>
      </c>
      <c r="B93" s="4">
        <v>-990604420</v>
      </c>
      <c r="C93" s="49">
        <v>-471401915.08</v>
      </c>
      <c r="D93" s="14"/>
    </row>
    <row r="94" spans="1:4" ht="23.25">
      <c r="A94" s="5" t="s">
        <v>102</v>
      </c>
      <c r="B94" s="4">
        <v>-990604420</v>
      </c>
      <c r="C94" s="49">
        <v>-471401915.08</v>
      </c>
      <c r="D94" s="14"/>
    </row>
    <row r="95" spans="1:4" ht="13.5">
      <c r="A95" s="5" t="s">
        <v>80</v>
      </c>
      <c r="B95" s="4">
        <v>990604420</v>
      </c>
      <c r="C95" s="49">
        <v>463299445.59</v>
      </c>
      <c r="D95" s="14"/>
    </row>
    <row r="96" spans="1:4" ht="13.5">
      <c r="A96" s="5" t="s">
        <v>81</v>
      </c>
      <c r="B96" s="4">
        <v>990604420</v>
      </c>
      <c r="C96" s="49">
        <v>463299445.59</v>
      </c>
      <c r="D96" s="14"/>
    </row>
    <row r="97" spans="1:4" ht="23.25">
      <c r="A97" s="5" t="s">
        <v>90</v>
      </c>
      <c r="B97" s="4">
        <v>990604420</v>
      </c>
      <c r="C97" s="49">
        <v>463299445.59</v>
      </c>
      <c r="D97" s="14"/>
    </row>
    <row r="98" spans="1:4" ht="23.25">
      <c r="A98" s="5" t="s">
        <v>82</v>
      </c>
      <c r="B98" s="4">
        <v>990604420</v>
      </c>
      <c r="C98" s="49">
        <v>463299445.59</v>
      </c>
      <c r="D98" s="14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79">
      <selection activeCell="A6" sqref="A6"/>
    </sheetView>
  </sheetViews>
  <sheetFormatPr defaultColWidth="9.00390625" defaultRowHeight="12.75"/>
  <cols>
    <col min="1" max="1" width="46.50390625" style="0" customWidth="1"/>
    <col min="2" max="2" width="15.125" style="0" customWidth="1"/>
    <col min="3" max="3" width="15.875" style="0" customWidth="1"/>
    <col min="4" max="4" width="15.50390625" style="0" customWidth="1"/>
  </cols>
  <sheetData>
    <row r="1" spans="1:4" ht="15">
      <c r="A1" s="56" t="s">
        <v>43</v>
      </c>
      <c r="B1" s="57"/>
      <c r="C1" s="57"/>
      <c r="D1" s="57"/>
    </row>
    <row r="2" spans="1:4" ht="15">
      <c r="A2" s="58" t="s">
        <v>91</v>
      </c>
      <c r="B2" s="59"/>
      <c r="C2" s="59"/>
      <c r="D2" s="59"/>
    </row>
    <row r="3" spans="1:4" ht="15">
      <c r="A3" s="60" t="s">
        <v>104</v>
      </c>
      <c r="B3" s="59"/>
      <c r="C3" s="59"/>
      <c r="D3" s="59"/>
    </row>
    <row r="4" spans="1:4" ht="14.25" thickBot="1">
      <c r="A4" s="15"/>
      <c r="B4" s="16"/>
      <c r="C4" s="17"/>
      <c r="D4" s="13" t="s">
        <v>69</v>
      </c>
    </row>
    <row r="5" spans="1:4" ht="14.25" thickBot="1">
      <c r="A5" s="18" t="s">
        <v>1</v>
      </c>
      <c r="B5" s="19" t="s">
        <v>32</v>
      </c>
      <c r="C5" s="20" t="s">
        <v>33</v>
      </c>
      <c r="D5" s="21" t="s">
        <v>17</v>
      </c>
    </row>
    <row r="6" spans="1:4" ht="13.5" thickBot="1">
      <c r="A6" s="23">
        <v>1</v>
      </c>
      <c r="B6" s="24">
        <v>2</v>
      </c>
      <c r="C6" s="25">
        <v>3</v>
      </c>
      <c r="D6" s="26">
        <v>4</v>
      </c>
    </row>
    <row r="7" spans="1:4" ht="12.75">
      <c r="A7" s="27" t="s">
        <v>18</v>
      </c>
      <c r="B7" s="28">
        <f>B8+B10+B11+B13+B14+B15+B17+B18+B19+B20</f>
        <v>107051</v>
      </c>
      <c r="C7" s="28">
        <f>C8+C10+C11+C13+C14+C15+C17+C18+C19+C20</f>
        <v>71064.50000000001</v>
      </c>
      <c r="D7" s="29">
        <f>C7/B7*100</f>
        <v>66.38377969379083</v>
      </c>
    </row>
    <row r="8" spans="1:4" ht="12.75">
      <c r="A8" s="30" t="s">
        <v>15</v>
      </c>
      <c r="B8" s="31">
        <f>B9</f>
        <v>61790</v>
      </c>
      <c r="C8" s="31">
        <f>C9</f>
        <v>36945.146</v>
      </c>
      <c r="D8" s="29">
        <f aca="true" t="shared" si="0" ref="D8:D71">C8/B8*100</f>
        <v>59.79146463829099</v>
      </c>
    </row>
    <row r="9" spans="1:4" ht="12.75">
      <c r="A9" s="32" t="s">
        <v>0</v>
      </c>
      <c r="B9" s="33">
        <v>61790</v>
      </c>
      <c r="C9" s="34">
        <v>36945.146</v>
      </c>
      <c r="D9" s="35">
        <f t="shared" si="0"/>
        <v>59.79146463829099</v>
      </c>
    </row>
    <row r="10" spans="1:4" ht="12.75">
      <c r="A10" s="30" t="s">
        <v>2</v>
      </c>
      <c r="B10" s="28">
        <v>8200</v>
      </c>
      <c r="C10" s="37">
        <v>6168.405</v>
      </c>
      <c r="D10" s="29">
        <f t="shared" si="0"/>
        <v>75.22445121951219</v>
      </c>
    </row>
    <row r="11" spans="1:4" ht="12.75">
      <c r="A11" s="30" t="s">
        <v>3</v>
      </c>
      <c r="B11" s="28">
        <f>B12</f>
        <v>420</v>
      </c>
      <c r="C11" s="28">
        <f>C12</f>
        <v>120.527</v>
      </c>
      <c r="D11" s="29">
        <f t="shared" si="0"/>
        <v>28.69690476190476</v>
      </c>
    </row>
    <row r="12" spans="1:4" ht="12.75">
      <c r="A12" s="32" t="s">
        <v>8</v>
      </c>
      <c r="B12" s="33">
        <v>420</v>
      </c>
      <c r="C12" s="36">
        <v>120.527</v>
      </c>
      <c r="D12" s="35">
        <f t="shared" si="0"/>
        <v>28.69690476190476</v>
      </c>
    </row>
    <row r="13" spans="1:4" ht="12.75">
      <c r="A13" s="30" t="s">
        <v>19</v>
      </c>
      <c r="B13" s="28">
        <v>3260</v>
      </c>
      <c r="C13" s="38">
        <v>1826.158</v>
      </c>
      <c r="D13" s="29">
        <f t="shared" si="0"/>
        <v>56.01711656441718</v>
      </c>
    </row>
    <row r="14" spans="1:4" ht="33.75">
      <c r="A14" s="30" t="s">
        <v>39</v>
      </c>
      <c r="B14" s="28">
        <v>21325</v>
      </c>
      <c r="C14" s="38">
        <v>15521.144</v>
      </c>
      <c r="D14" s="29">
        <f t="shared" si="0"/>
        <v>72.78379366940212</v>
      </c>
    </row>
    <row r="15" spans="1:4" ht="22.5">
      <c r="A15" s="30" t="s">
        <v>9</v>
      </c>
      <c r="B15" s="28">
        <f>B16</f>
        <v>270</v>
      </c>
      <c r="C15" s="28">
        <f>C16</f>
        <v>195.989</v>
      </c>
      <c r="D15" s="29">
        <f t="shared" si="0"/>
        <v>72.58851851851851</v>
      </c>
    </row>
    <row r="16" spans="1:4" ht="12.75">
      <c r="A16" s="32" t="s">
        <v>10</v>
      </c>
      <c r="B16" s="33">
        <v>270</v>
      </c>
      <c r="C16" s="36">
        <v>195.989</v>
      </c>
      <c r="D16" s="35">
        <f t="shared" si="0"/>
        <v>72.58851851851851</v>
      </c>
    </row>
    <row r="17" spans="1:4" ht="22.5">
      <c r="A17" s="30" t="s">
        <v>11</v>
      </c>
      <c r="B17" s="28">
        <v>2865</v>
      </c>
      <c r="C17" s="38">
        <v>4554.264</v>
      </c>
      <c r="D17" s="29">
        <f t="shared" si="0"/>
        <v>158.9620942408377</v>
      </c>
    </row>
    <row r="18" spans="1:4" ht="22.5">
      <c r="A18" s="30" t="s">
        <v>20</v>
      </c>
      <c r="B18" s="28">
        <v>7950</v>
      </c>
      <c r="C18" s="37">
        <v>5203.029</v>
      </c>
      <c r="D18" s="29" t="s">
        <v>68</v>
      </c>
    </row>
    <row r="19" spans="1:4" ht="12.75">
      <c r="A19" s="30" t="s">
        <v>21</v>
      </c>
      <c r="B19" s="28">
        <v>950</v>
      </c>
      <c r="C19" s="37">
        <v>508.193</v>
      </c>
      <c r="D19" s="29">
        <f t="shared" si="0"/>
        <v>53.494</v>
      </c>
    </row>
    <row r="20" spans="1:4" ht="12.75">
      <c r="A20" s="30" t="s">
        <v>4</v>
      </c>
      <c r="B20" s="28">
        <v>21</v>
      </c>
      <c r="C20" s="37">
        <v>21.645</v>
      </c>
      <c r="D20" s="29" t="s">
        <v>68</v>
      </c>
    </row>
    <row r="21" spans="1:4" ht="12.75">
      <c r="A21" s="30" t="s">
        <v>16</v>
      </c>
      <c r="B21" s="28">
        <f>B22+B27+B28</f>
        <v>875203.4199999999</v>
      </c>
      <c r="C21" s="28">
        <f>C22+C27+C28</f>
        <v>473831.159</v>
      </c>
      <c r="D21" s="29">
        <f t="shared" si="0"/>
        <v>54.139546095466585</v>
      </c>
    </row>
    <row r="22" spans="1:4" ht="36">
      <c r="A22" s="32" t="s">
        <v>22</v>
      </c>
      <c r="B22" s="33">
        <f>B23+B24+B25+B26</f>
        <v>852263.4199999999</v>
      </c>
      <c r="C22" s="33">
        <f>C23+C24+C25+C26</f>
        <v>475990.73199999996</v>
      </c>
      <c r="D22" s="35">
        <f t="shared" si="0"/>
        <v>55.85018913518546</v>
      </c>
    </row>
    <row r="23" spans="1:4" ht="24">
      <c r="A23" s="32" t="s">
        <v>23</v>
      </c>
      <c r="B23" s="33">
        <v>329282</v>
      </c>
      <c r="C23" s="36">
        <v>199173.613</v>
      </c>
      <c r="D23" s="35">
        <f t="shared" si="0"/>
        <v>60.48724588650458</v>
      </c>
    </row>
    <row r="24" spans="1:4" ht="24">
      <c r="A24" s="32" t="s">
        <v>24</v>
      </c>
      <c r="B24" s="33">
        <v>59000.57</v>
      </c>
      <c r="C24" s="36">
        <v>5101.812</v>
      </c>
      <c r="D24" s="35">
        <f t="shared" si="0"/>
        <v>8.647055443701646</v>
      </c>
    </row>
    <row r="25" spans="1:4" ht="24">
      <c r="A25" s="32" t="s">
        <v>25</v>
      </c>
      <c r="B25" s="33">
        <v>463980.85</v>
      </c>
      <c r="C25" s="36">
        <v>271715.307</v>
      </c>
      <c r="D25" s="35">
        <f t="shared" si="0"/>
        <v>58.561750339480604</v>
      </c>
    </row>
    <row r="26" spans="1:4" ht="12.75">
      <c r="A26" s="32" t="s">
        <v>26</v>
      </c>
      <c r="B26" s="33">
        <v>0</v>
      </c>
      <c r="C26" s="36">
        <v>0</v>
      </c>
      <c r="D26" s="35" t="e">
        <f t="shared" si="0"/>
        <v>#DIV/0!</v>
      </c>
    </row>
    <row r="27" spans="1:4" ht="12.75">
      <c r="A27" s="32" t="s">
        <v>70</v>
      </c>
      <c r="B27" s="33">
        <v>22940</v>
      </c>
      <c r="C27" s="36">
        <v>819.264</v>
      </c>
      <c r="D27" s="35">
        <f t="shared" si="0"/>
        <v>3.5713339145597214</v>
      </c>
    </row>
    <row r="28" spans="1:4" ht="36">
      <c r="A28" s="32" t="s">
        <v>71</v>
      </c>
      <c r="B28" s="33"/>
      <c r="C28" s="36">
        <v>-2978.837</v>
      </c>
      <c r="D28" s="35"/>
    </row>
    <row r="29" spans="1:4" ht="12.75">
      <c r="A29" s="30" t="s">
        <v>27</v>
      </c>
      <c r="B29" s="28">
        <f>B7+B21</f>
        <v>982254.4199999999</v>
      </c>
      <c r="C29" s="28">
        <f>C7+C21</f>
        <v>544895.659</v>
      </c>
      <c r="D29" s="29">
        <f t="shared" si="0"/>
        <v>55.47398391956333</v>
      </c>
    </row>
    <row r="30" spans="1:4" ht="12.75">
      <c r="A30" s="50"/>
      <c r="B30" s="51"/>
      <c r="C30" s="51"/>
      <c r="D30" s="52"/>
    </row>
    <row r="31" spans="1:4" ht="12.75">
      <c r="A31" s="50" t="s">
        <v>12</v>
      </c>
      <c r="B31" s="38">
        <f>SUM(B32:B37)</f>
        <v>49849.740000000005</v>
      </c>
      <c r="C31" s="38">
        <f>SUM(C32:C37)</f>
        <v>29409.9</v>
      </c>
      <c r="D31" s="52">
        <f t="shared" si="0"/>
        <v>58.99709807914745</v>
      </c>
    </row>
    <row r="32" spans="1:4" ht="24">
      <c r="A32" s="32" t="s">
        <v>44</v>
      </c>
      <c r="B32" s="34">
        <v>795.3</v>
      </c>
      <c r="C32" s="36">
        <v>420.3</v>
      </c>
      <c r="D32" s="35">
        <f t="shared" si="0"/>
        <v>52.847981893625054</v>
      </c>
    </row>
    <row r="33" spans="1:4" ht="36">
      <c r="A33" s="32" t="s">
        <v>45</v>
      </c>
      <c r="B33" s="34">
        <v>1062.3</v>
      </c>
      <c r="C33" s="36">
        <v>665.9</v>
      </c>
      <c r="D33" s="35">
        <f t="shared" si="0"/>
        <v>62.684740657064864</v>
      </c>
    </row>
    <row r="34" spans="1:4" ht="36">
      <c r="A34" s="32" t="s">
        <v>46</v>
      </c>
      <c r="B34" s="34">
        <v>17531.24</v>
      </c>
      <c r="C34" s="36">
        <v>10421.4</v>
      </c>
      <c r="D34" s="35">
        <f t="shared" si="0"/>
        <v>59.444739790225896</v>
      </c>
    </row>
    <row r="35" spans="1:4" ht="36">
      <c r="A35" s="32" t="s">
        <v>47</v>
      </c>
      <c r="B35" s="34">
        <v>632.7</v>
      </c>
      <c r="C35" s="36">
        <v>241</v>
      </c>
      <c r="D35" s="35">
        <f t="shared" si="0"/>
        <v>38.09072230124861</v>
      </c>
    </row>
    <row r="36" spans="1:4" ht="12.75">
      <c r="A36" s="32" t="s">
        <v>48</v>
      </c>
      <c r="B36" s="34">
        <v>291.9</v>
      </c>
      <c r="C36" s="36">
        <v>0</v>
      </c>
      <c r="D36" s="35">
        <f t="shared" si="0"/>
        <v>0</v>
      </c>
    </row>
    <row r="37" spans="1:4" ht="12.75">
      <c r="A37" s="32" t="s">
        <v>49</v>
      </c>
      <c r="B37" s="34">
        <v>29536.3</v>
      </c>
      <c r="C37" s="36">
        <v>17661.3</v>
      </c>
      <c r="D37" s="35">
        <f t="shared" si="0"/>
        <v>59.7952350158957</v>
      </c>
    </row>
    <row r="38" spans="1:4" ht="12.75">
      <c r="A38" s="30" t="s">
        <v>34</v>
      </c>
      <c r="B38" s="28">
        <f>B39</f>
        <v>967.1</v>
      </c>
      <c r="C38" s="28">
        <f>C39</f>
        <v>561.1</v>
      </c>
      <c r="D38" s="29">
        <f t="shared" si="0"/>
        <v>58.018819150036194</v>
      </c>
    </row>
    <row r="39" spans="1:4" ht="12.75">
      <c r="A39" s="32" t="s">
        <v>50</v>
      </c>
      <c r="B39" s="33">
        <v>967.1</v>
      </c>
      <c r="C39" s="36">
        <v>561.1</v>
      </c>
      <c r="D39" s="29">
        <f t="shared" si="0"/>
        <v>58.018819150036194</v>
      </c>
    </row>
    <row r="40" spans="1:4" ht="22.5">
      <c r="A40" s="30" t="s">
        <v>13</v>
      </c>
      <c r="B40" s="38">
        <f>B41</f>
        <v>2757.7</v>
      </c>
      <c r="C40" s="38">
        <f>C41</f>
        <v>1525.2</v>
      </c>
      <c r="D40" s="29">
        <f t="shared" si="0"/>
        <v>55.306958697465284</v>
      </c>
    </row>
    <row r="41" spans="1:4" ht="24">
      <c r="A41" s="32" t="s">
        <v>51</v>
      </c>
      <c r="B41" s="34">
        <v>2757.7</v>
      </c>
      <c r="C41" s="36">
        <v>1525.2</v>
      </c>
      <c r="D41" s="35">
        <f t="shared" si="0"/>
        <v>55.306958697465284</v>
      </c>
    </row>
    <row r="42" spans="1:4" ht="12.75">
      <c r="A42" s="30" t="s">
        <v>14</v>
      </c>
      <c r="B42" s="38">
        <f>SUM(B43:B46)</f>
        <v>10406.900000000001</v>
      </c>
      <c r="C42" s="38">
        <f>SUM(C43:C46)</f>
        <v>5329.219999999999</v>
      </c>
      <c r="D42" s="29">
        <f t="shared" si="0"/>
        <v>51.208525113146074</v>
      </c>
    </row>
    <row r="43" spans="1:4" ht="12.75">
      <c r="A43" s="32" t="s">
        <v>72</v>
      </c>
      <c r="B43" s="34">
        <v>6611</v>
      </c>
      <c r="C43" s="36">
        <v>3387.87</v>
      </c>
      <c r="D43" s="35">
        <f t="shared" si="0"/>
        <v>51.24595371350779</v>
      </c>
    </row>
    <row r="44" spans="1:4" ht="12.75">
      <c r="A44" s="32" t="s">
        <v>52</v>
      </c>
      <c r="B44" s="34">
        <v>2265.2</v>
      </c>
      <c r="C44" s="36">
        <v>1061.86</v>
      </c>
      <c r="D44" s="35">
        <f t="shared" si="0"/>
        <v>46.877096945082116</v>
      </c>
    </row>
    <row r="45" spans="1:4" ht="12.75">
      <c r="A45" s="32" t="s">
        <v>53</v>
      </c>
      <c r="B45" s="34">
        <v>1370.7</v>
      </c>
      <c r="C45" s="36">
        <v>779.5</v>
      </c>
      <c r="D45" s="35">
        <f t="shared" si="0"/>
        <v>56.868753191799804</v>
      </c>
    </row>
    <row r="46" spans="1:4" ht="12.75">
      <c r="A46" s="32" t="s">
        <v>54</v>
      </c>
      <c r="B46" s="34">
        <v>160</v>
      </c>
      <c r="C46" s="36">
        <v>99.99</v>
      </c>
      <c r="D46" s="35">
        <f t="shared" si="0"/>
        <v>62.49374999999999</v>
      </c>
    </row>
    <row r="47" spans="1:4" ht="12.75">
      <c r="A47" s="30" t="s">
        <v>5</v>
      </c>
      <c r="B47" s="38">
        <f>SUM(B48:B49)</f>
        <v>38566</v>
      </c>
      <c r="C47" s="38">
        <f>SUM(C48:C49)</f>
        <v>5968.5</v>
      </c>
      <c r="D47" s="29">
        <f t="shared" si="0"/>
        <v>15.476067002022505</v>
      </c>
    </row>
    <row r="48" spans="1:4" ht="12.75">
      <c r="A48" s="32" t="s">
        <v>55</v>
      </c>
      <c r="B48" s="34">
        <v>497.3</v>
      </c>
      <c r="C48" s="36">
        <v>345.2</v>
      </c>
      <c r="D48" s="35">
        <f t="shared" si="0"/>
        <v>69.41484013673839</v>
      </c>
    </row>
    <row r="49" spans="1:4" ht="12.75">
      <c r="A49" s="32" t="s">
        <v>56</v>
      </c>
      <c r="B49" s="34">
        <v>38068.7</v>
      </c>
      <c r="C49" s="36">
        <v>5623.3</v>
      </c>
      <c r="D49" s="35">
        <f t="shared" si="0"/>
        <v>14.771452663211512</v>
      </c>
    </row>
    <row r="50" spans="1:4" ht="12.75">
      <c r="A50" s="30" t="s">
        <v>6</v>
      </c>
      <c r="B50" s="38">
        <f>SUM(B51:B55)</f>
        <v>458319.77</v>
      </c>
      <c r="C50" s="38">
        <f>SUM(C51:C55)</f>
        <v>249896.13999999998</v>
      </c>
      <c r="D50" s="29">
        <f t="shared" si="0"/>
        <v>54.52440770774518</v>
      </c>
    </row>
    <row r="51" spans="1:4" ht="12.75">
      <c r="A51" s="32" t="s">
        <v>57</v>
      </c>
      <c r="B51" s="34">
        <v>129754.4</v>
      </c>
      <c r="C51" s="36">
        <v>77115.14</v>
      </c>
      <c r="D51" s="35">
        <f t="shared" si="0"/>
        <v>59.431618503881175</v>
      </c>
    </row>
    <row r="52" spans="1:4" ht="12.75">
      <c r="A52" s="32" t="s">
        <v>58</v>
      </c>
      <c r="B52" s="34">
        <v>264220.9</v>
      </c>
      <c r="C52" s="36">
        <v>133979.9</v>
      </c>
      <c r="D52" s="35">
        <f t="shared" si="0"/>
        <v>50.70753297714147</v>
      </c>
    </row>
    <row r="53" spans="1:4" ht="12.75">
      <c r="A53" s="32" t="s">
        <v>93</v>
      </c>
      <c r="B53" s="34">
        <v>43436.6</v>
      </c>
      <c r="C53" s="36">
        <v>26594</v>
      </c>
      <c r="D53" s="35">
        <f t="shared" si="0"/>
        <v>61.22486566628144</v>
      </c>
    </row>
    <row r="54" spans="1:4" ht="12.75">
      <c r="A54" s="32" t="s">
        <v>59</v>
      </c>
      <c r="B54" s="34">
        <v>2871.37</v>
      </c>
      <c r="C54" s="36">
        <v>1916.7</v>
      </c>
      <c r="D54" s="35">
        <f t="shared" si="0"/>
        <v>66.75210787881744</v>
      </c>
    </row>
    <row r="55" spans="1:4" ht="12.75">
      <c r="A55" s="32" t="s">
        <v>60</v>
      </c>
      <c r="B55" s="34">
        <v>18036.5</v>
      </c>
      <c r="C55" s="36">
        <v>10290.4</v>
      </c>
      <c r="D55" s="35">
        <f t="shared" si="0"/>
        <v>57.0531976824772</v>
      </c>
    </row>
    <row r="56" spans="1:4" ht="12.75">
      <c r="A56" s="30" t="s">
        <v>35</v>
      </c>
      <c r="B56" s="38">
        <f>SUM(B57:B58)</f>
        <v>74086.40000000001</v>
      </c>
      <c r="C56" s="38">
        <f>SUM(C57:C58)</f>
        <v>45967.3</v>
      </c>
      <c r="D56" s="29">
        <f t="shared" si="0"/>
        <v>62.04553062370422</v>
      </c>
    </row>
    <row r="57" spans="1:4" ht="12.75">
      <c r="A57" s="32" t="s">
        <v>61</v>
      </c>
      <c r="B57" s="34">
        <v>69958.3</v>
      </c>
      <c r="C57" s="36">
        <v>43323</v>
      </c>
      <c r="D57" s="35">
        <f t="shared" si="0"/>
        <v>61.9268907334798</v>
      </c>
    </row>
    <row r="58" spans="1:4" ht="12.75">
      <c r="A58" s="32" t="s">
        <v>62</v>
      </c>
      <c r="B58" s="34">
        <v>4128.1</v>
      </c>
      <c r="C58" s="36">
        <v>2644.3</v>
      </c>
      <c r="D58" s="35">
        <f t="shared" si="0"/>
        <v>64.05610329207141</v>
      </c>
    </row>
    <row r="59" spans="1:4" ht="12.75">
      <c r="A59" s="30" t="s">
        <v>7</v>
      </c>
      <c r="B59" s="38">
        <f>B60+B61+B62+B63+B64</f>
        <v>261889.27</v>
      </c>
      <c r="C59" s="38">
        <f>C60+C61+C62+C63+C64</f>
        <v>142472.93</v>
      </c>
      <c r="D59" s="29">
        <f t="shared" si="0"/>
        <v>54.401973017069395</v>
      </c>
    </row>
    <row r="60" spans="1:4" ht="12.75">
      <c r="A60" s="32" t="s">
        <v>63</v>
      </c>
      <c r="B60" s="34">
        <v>1700</v>
      </c>
      <c r="C60" s="36">
        <v>963.6</v>
      </c>
      <c r="D60" s="35">
        <f t="shared" si="0"/>
        <v>56.682352941176475</v>
      </c>
    </row>
    <row r="61" spans="1:4" ht="12.75">
      <c r="A61" s="32" t="s">
        <v>64</v>
      </c>
      <c r="B61" s="34">
        <v>50901</v>
      </c>
      <c r="C61" s="36">
        <v>29762.8</v>
      </c>
      <c r="D61" s="35">
        <f t="shared" si="0"/>
        <v>58.47193571835524</v>
      </c>
    </row>
    <row r="62" spans="1:4" ht="12.75">
      <c r="A62" s="32" t="s">
        <v>65</v>
      </c>
      <c r="B62" s="34">
        <v>104206.37</v>
      </c>
      <c r="C62" s="36">
        <v>57152.53</v>
      </c>
      <c r="D62" s="35">
        <f t="shared" si="0"/>
        <v>54.84552431871488</v>
      </c>
    </row>
    <row r="63" spans="1:4" ht="12.75">
      <c r="A63" s="32" t="s">
        <v>66</v>
      </c>
      <c r="B63" s="34">
        <v>95549</v>
      </c>
      <c r="C63" s="36">
        <v>49167.4</v>
      </c>
      <c r="D63" s="35">
        <f t="shared" si="0"/>
        <v>51.45778605741557</v>
      </c>
    </row>
    <row r="64" spans="1:4" ht="12.75">
      <c r="A64" s="32" t="s">
        <v>67</v>
      </c>
      <c r="B64" s="34">
        <v>9532.9</v>
      </c>
      <c r="C64" s="36">
        <v>5426.6</v>
      </c>
      <c r="D64" s="35">
        <f t="shared" si="0"/>
        <v>56.924965120792216</v>
      </c>
    </row>
    <row r="65" spans="1:4" ht="12.75">
      <c r="A65" s="30" t="s">
        <v>36</v>
      </c>
      <c r="B65" s="28">
        <v>2174.9</v>
      </c>
      <c r="C65" s="28">
        <v>1114.6</v>
      </c>
      <c r="D65" s="29">
        <f t="shared" si="0"/>
        <v>51.24833325670145</v>
      </c>
    </row>
    <row r="66" spans="1:4" ht="12.75">
      <c r="A66" s="30" t="s">
        <v>37</v>
      </c>
      <c r="B66" s="28">
        <v>2266</v>
      </c>
      <c r="C66" s="28">
        <v>1288.3</v>
      </c>
      <c r="D66" s="29">
        <f t="shared" si="0"/>
        <v>56.853486319505734</v>
      </c>
    </row>
    <row r="67" spans="1:4" ht="22.5">
      <c r="A67" s="30" t="s">
        <v>38</v>
      </c>
      <c r="B67" s="28">
        <v>100</v>
      </c>
      <c r="C67" s="28">
        <v>34.7</v>
      </c>
      <c r="D67" s="29">
        <f t="shared" si="0"/>
        <v>34.7</v>
      </c>
    </row>
    <row r="68" spans="1:4" ht="22.5">
      <c r="A68" s="30" t="s">
        <v>41</v>
      </c>
      <c r="B68" s="28">
        <f>B69+B70</f>
        <v>83240.59999999999</v>
      </c>
      <c r="C68" s="28">
        <f>C69+C70</f>
        <v>51181.6</v>
      </c>
      <c r="D68" s="29">
        <f t="shared" si="0"/>
        <v>61.486342001379136</v>
      </c>
    </row>
    <row r="69" spans="1:4" ht="24">
      <c r="A69" s="32" t="s">
        <v>31</v>
      </c>
      <c r="B69" s="33">
        <v>77343.4</v>
      </c>
      <c r="C69" s="36">
        <v>48326.4</v>
      </c>
      <c r="D69" s="35">
        <f t="shared" si="0"/>
        <v>62.48290093272342</v>
      </c>
    </row>
    <row r="70" spans="1:4" ht="12.75">
      <c r="A70" s="32" t="s">
        <v>40</v>
      </c>
      <c r="B70" s="33">
        <v>5897.2</v>
      </c>
      <c r="C70" s="36">
        <v>2855.2</v>
      </c>
      <c r="D70" s="35">
        <f t="shared" si="0"/>
        <v>48.41619751746592</v>
      </c>
    </row>
    <row r="71" spans="1:4" ht="12.75">
      <c r="A71" s="30" t="s">
        <v>28</v>
      </c>
      <c r="B71" s="28">
        <f>B31+B38+B40+B42+B47+B50+B56+B59+B65+B66+B67+B68</f>
        <v>984624.38</v>
      </c>
      <c r="C71" s="28">
        <f>C31+C38+C40+C42+C47+C50+C56+C59+C65+C66+C67+C68</f>
        <v>534749.49</v>
      </c>
      <c r="D71" s="29">
        <f t="shared" si="0"/>
        <v>54.30999890536937</v>
      </c>
    </row>
    <row r="72" spans="1:4" ht="22.5">
      <c r="A72" s="30" t="s">
        <v>29</v>
      </c>
      <c r="B72" s="34"/>
      <c r="C72" s="34">
        <f>C29-C71</f>
        <v>10146.168999999994</v>
      </c>
      <c r="D72" s="29"/>
    </row>
    <row r="73" spans="1:4" ht="12.75">
      <c r="A73" s="39"/>
      <c r="B73" s="40" t="s">
        <v>42</v>
      </c>
      <c r="C73" s="41"/>
      <c r="D73" s="13"/>
    </row>
    <row r="74" spans="1:4" ht="12.75">
      <c r="A74" s="42"/>
      <c r="B74" s="43"/>
      <c r="C74" s="44"/>
      <c r="D74" s="13"/>
    </row>
    <row r="75" spans="1:4" ht="30">
      <c r="A75" s="55" t="s">
        <v>1</v>
      </c>
      <c r="B75" s="53" t="s">
        <v>94</v>
      </c>
      <c r="C75" s="54" t="s">
        <v>33</v>
      </c>
      <c r="D75" s="13"/>
    </row>
    <row r="76" spans="1:4" ht="23.25">
      <c r="A76" s="1" t="s">
        <v>30</v>
      </c>
      <c r="B76" s="6">
        <f>B77</f>
        <v>2370000</v>
      </c>
      <c r="C76" s="6">
        <f>C77+C89</f>
        <v>-10146152.220000029</v>
      </c>
      <c r="D76" s="13"/>
    </row>
    <row r="77" spans="1:4" ht="22.5">
      <c r="A77" s="45" t="s">
        <v>73</v>
      </c>
      <c r="B77" s="3">
        <v>2370000</v>
      </c>
      <c r="C77" s="3"/>
      <c r="D77" s="13"/>
    </row>
    <row r="78" spans="1:4" ht="24">
      <c r="A78" s="11" t="s">
        <v>83</v>
      </c>
      <c r="B78" s="3">
        <v>1580000</v>
      </c>
      <c r="C78" s="3"/>
      <c r="D78" s="13"/>
    </row>
    <row r="79" spans="1:4" ht="23.25">
      <c r="A79" s="5" t="s">
        <v>84</v>
      </c>
      <c r="B79" s="4">
        <v>2370000</v>
      </c>
      <c r="C79" s="7"/>
      <c r="D79" s="22"/>
    </row>
    <row r="80" spans="1:4" ht="23.25">
      <c r="A80" s="2" t="s">
        <v>85</v>
      </c>
      <c r="B80" s="4">
        <v>2370000</v>
      </c>
      <c r="C80" s="8"/>
      <c r="D80" s="22"/>
    </row>
    <row r="81" spans="1:4" ht="23.25">
      <c r="A81" s="2" t="s">
        <v>86</v>
      </c>
      <c r="B81" s="4">
        <v>-790000</v>
      </c>
      <c r="C81" s="9"/>
      <c r="D81" s="13"/>
    </row>
    <row r="82" spans="1:4" ht="34.5">
      <c r="A82" s="5" t="s">
        <v>87</v>
      </c>
      <c r="B82" s="4">
        <v>-790000</v>
      </c>
      <c r="C82" s="47"/>
      <c r="D82" s="22"/>
    </row>
    <row r="83" spans="1:4" ht="23.25">
      <c r="A83" s="2" t="s">
        <v>74</v>
      </c>
      <c r="B83" s="46">
        <v>790000</v>
      </c>
      <c r="C83" s="47"/>
      <c r="D83" s="22"/>
    </row>
    <row r="84" spans="1:4" ht="34.5">
      <c r="A84" s="2" t="s">
        <v>75</v>
      </c>
      <c r="B84" s="46">
        <v>790000</v>
      </c>
      <c r="C84" s="47"/>
      <c r="D84" s="22"/>
    </row>
    <row r="85" spans="1:4" ht="34.5">
      <c r="A85" s="2" t="s">
        <v>88</v>
      </c>
      <c r="B85" s="4">
        <v>30000000</v>
      </c>
      <c r="C85" s="4"/>
      <c r="D85" s="22"/>
    </row>
    <row r="86" spans="1:4" ht="34.5">
      <c r="A86" s="2" t="s">
        <v>76</v>
      </c>
      <c r="B86" s="4">
        <v>30000000</v>
      </c>
      <c r="C86" s="8"/>
      <c r="D86" s="22"/>
    </row>
    <row r="87" spans="1:4" ht="34.5">
      <c r="A87" s="5" t="s">
        <v>77</v>
      </c>
      <c r="B87" s="4">
        <v>-29210000</v>
      </c>
      <c r="C87" s="47"/>
      <c r="D87" s="13"/>
    </row>
    <row r="88" spans="1:4" ht="34.5">
      <c r="A88" s="5" t="s">
        <v>78</v>
      </c>
      <c r="B88" s="4">
        <v>-29210000</v>
      </c>
      <c r="C88" s="47">
        <v>0</v>
      </c>
      <c r="D88" s="22"/>
    </row>
    <row r="89" spans="1:4" ht="12.75">
      <c r="A89" s="12" t="s">
        <v>89</v>
      </c>
      <c r="B89" s="8">
        <f>B92+B95</f>
        <v>0</v>
      </c>
      <c r="C89" s="48">
        <f>C90</f>
        <v>-10146152.220000029</v>
      </c>
      <c r="D89" s="22"/>
    </row>
    <row r="90" spans="1:4" ht="23.25">
      <c r="A90" s="5" t="s">
        <v>79</v>
      </c>
      <c r="B90" s="10">
        <f>B91+B95</f>
        <v>0</v>
      </c>
      <c r="C90" s="49">
        <f>C91+C95</f>
        <v>-10146152.220000029</v>
      </c>
      <c r="D90" s="22"/>
    </row>
    <row r="91" spans="1:4" ht="12.75">
      <c r="A91" s="5" t="s">
        <v>99</v>
      </c>
      <c r="B91" s="4">
        <v>-1014624420</v>
      </c>
      <c r="C91" s="49">
        <v>-548103487.52</v>
      </c>
      <c r="D91" s="22"/>
    </row>
    <row r="92" spans="1:4" ht="12.75">
      <c r="A92" s="5" t="s">
        <v>100</v>
      </c>
      <c r="B92" s="4">
        <v>-1014624420</v>
      </c>
      <c r="C92" s="49">
        <v>-548103487.52</v>
      </c>
      <c r="D92" s="13"/>
    </row>
    <row r="93" spans="1:4" ht="23.25">
      <c r="A93" s="5" t="s">
        <v>101</v>
      </c>
      <c r="B93" s="4">
        <v>-1014624420</v>
      </c>
      <c r="C93" s="49">
        <v>-548103487.52</v>
      </c>
      <c r="D93" s="14"/>
    </row>
    <row r="94" spans="1:4" ht="23.25">
      <c r="A94" s="5" t="s">
        <v>102</v>
      </c>
      <c r="B94" s="4">
        <v>-1014624420</v>
      </c>
      <c r="C94" s="49">
        <v>-548103487.52</v>
      </c>
      <c r="D94" s="14"/>
    </row>
    <row r="95" spans="1:4" ht="13.5">
      <c r="A95" s="5" t="s">
        <v>80</v>
      </c>
      <c r="B95" s="4">
        <v>1014624420</v>
      </c>
      <c r="C95" s="49">
        <v>537957335.3</v>
      </c>
      <c r="D95" s="14"/>
    </row>
    <row r="96" spans="1:4" ht="13.5">
      <c r="A96" s="5" t="s">
        <v>81</v>
      </c>
      <c r="B96" s="4">
        <v>1014624420</v>
      </c>
      <c r="C96" s="49">
        <v>537957335.3</v>
      </c>
      <c r="D96" s="14"/>
    </row>
    <row r="97" spans="1:4" ht="23.25">
      <c r="A97" s="5" t="s">
        <v>90</v>
      </c>
      <c r="B97" s="4">
        <v>1014624420</v>
      </c>
      <c r="C97" s="49">
        <v>537957335.3</v>
      </c>
      <c r="D97" s="14"/>
    </row>
    <row r="98" spans="1:4" ht="23.25">
      <c r="A98" s="5" t="s">
        <v>82</v>
      </c>
      <c r="B98" s="4">
        <v>1014624420</v>
      </c>
      <c r="C98" s="49">
        <v>537957335.3</v>
      </c>
      <c r="D98" s="14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6.50390625" style="0" customWidth="1"/>
    <col min="2" max="2" width="15.00390625" style="0" customWidth="1"/>
    <col min="3" max="3" width="16.50390625" style="0" customWidth="1"/>
    <col min="4" max="4" width="15.125" style="0" customWidth="1"/>
  </cols>
  <sheetData>
    <row r="1" spans="1:4" ht="15">
      <c r="A1" s="56" t="s">
        <v>43</v>
      </c>
      <c r="B1" s="57"/>
      <c r="C1" s="57"/>
      <c r="D1" s="57"/>
    </row>
    <row r="2" spans="1:4" ht="15">
      <c r="A2" s="58" t="s">
        <v>91</v>
      </c>
      <c r="B2" s="59"/>
      <c r="C2" s="59"/>
      <c r="D2" s="59"/>
    </row>
    <row r="3" spans="1:4" ht="15">
      <c r="A3" s="60" t="s">
        <v>105</v>
      </c>
      <c r="B3" s="59"/>
      <c r="C3" s="59"/>
      <c r="D3" s="59"/>
    </row>
    <row r="4" spans="1:4" ht="14.25" thickBot="1">
      <c r="A4" s="15"/>
      <c r="B4" s="16"/>
      <c r="C4" s="17"/>
      <c r="D4" s="13" t="s">
        <v>69</v>
      </c>
    </row>
    <row r="5" spans="1:4" ht="14.25" thickBot="1">
      <c r="A5" s="18" t="s">
        <v>1</v>
      </c>
      <c r="B5" s="19" t="s">
        <v>32</v>
      </c>
      <c r="C5" s="20" t="s">
        <v>33</v>
      </c>
      <c r="D5" s="21" t="s">
        <v>17</v>
      </c>
    </row>
    <row r="6" spans="1:4" ht="13.5" thickBot="1">
      <c r="A6" s="23">
        <v>1</v>
      </c>
      <c r="B6" s="24">
        <v>2</v>
      </c>
      <c r="C6" s="25">
        <v>3</v>
      </c>
      <c r="D6" s="26">
        <v>4</v>
      </c>
    </row>
    <row r="7" spans="1:4" ht="12.75">
      <c r="A7" s="27" t="s">
        <v>18</v>
      </c>
      <c r="B7" s="28">
        <f>B8+B10+B11+B13+B14+B15+B17+B18+B19+B20</f>
        <v>108597.8</v>
      </c>
      <c r="C7" s="28">
        <f>C8+C10+C11+C13+C14+C15+C17+C18+C19+C20</f>
        <v>81500.00000000001</v>
      </c>
      <c r="D7" s="29">
        <f>C7/B7*100</f>
        <v>75.04756081614914</v>
      </c>
    </row>
    <row r="8" spans="1:4" ht="12.75">
      <c r="A8" s="30" t="s">
        <v>15</v>
      </c>
      <c r="B8" s="31">
        <f>B9</f>
        <v>61790</v>
      </c>
      <c r="C8" s="31">
        <f>C9</f>
        <v>41893.016</v>
      </c>
      <c r="D8" s="29">
        <f aca="true" t="shared" si="0" ref="D8:D71">C8/B8*100</f>
        <v>67.79902249554944</v>
      </c>
    </row>
    <row r="9" spans="1:4" ht="12.75">
      <c r="A9" s="32" t="s">
        <v>0</v>
      </c>
      <c r="B9" s="33">
        <v>61790</v>
      </c>
      <c r="C9" s="34">
        <v>41893.016</v>
      </c>
      <c r="D9" s="35">
        <f t="shared" si="0"/>
        <v>67.79902249554944</v>
      </c>
    </row>
    <row r="10" spans="1:4" ht="12.75">
      <c r="A10" s="30" t="s">
        <v>2</v>
      </c>
      <c r="B10" s="28">
        <v>8200</v>
      </c>
      <c r="C10" s="37">
        <v>6237.089</v>
      </c>
      <c r="D10" s="29">
        <f t="shared" si="0"/>
        <v>76.06206097560975</v>
      </c>
    </row>
    <row r="11" spans="1:4" ht="12.75">
      <c r="A11" s="30" t="s">
        <v>3</v>
      </c>
      <c r="B11" s="28">
        <f>B12</f>
        <v>420</v>
      </c>
      <c r="C11" s="28">
        <f>C12</f>
        <v>134.566</v>
      </c>
      <c r="D11" s="29">
        <f t="shared" si="0"/>
        <v>32.039523809523814</v>
      </c>
    </row>
    <row r="12" spans="1:4" ht="12.75">
      <c r="A12" s="32" t="s">
        <v>8</v>
      </c>
      <c r="B12" s="33">
        <v>420</v>
      </c>
      <c r="C12" s="36">
        <v>134.566</v>
      </c>
      <c r="D12" s="35">
        <f t="shared" si="0"/>
        <v>32.039523809523814</v>
      </c>
    </row>
    <row r="13" spans="1:4" ht="12.75">
      <c r="A13" s="30" t="s">
        <v>19</v>
      </c>
      <c r="B13" s="28">
        <v>3260</v>
      </c>
      <c r="C13" s="38">
        <v>2267.897</v>
      </c>
      <c r="D13" s="29">
        <f t="shared" si="0"/>
        <v>69.56739263803681</v>
      </c>
    </row>
    <row r="14" spans="1:4" ht="33.75">
      <c r="A14" s="30" t="s">
        <v>39</v>
      </c>
      <c r="B14" s="28">
        <v>22872</v>
      </c>
      <c r="C14" s="38">
        <v>17786.097</v>
      </c>
      <c r="D14" s="29">
        <f t="shared" si="0"/>
        <v>77.7636280167891</v>
      </c>
    </row>
    <row r="15" spans="1:4" ht="22.5">
      <c r="A15" s="30" t="s">
        <v>9</v>
      </c>
      <c r="B15" s="28">
        <f>B16</f>
        <v>270</v>
      </c>
      <c r="C15" s="28">
        <f>C16</f>
        <v>196.331</v>
      </c>
      <c r="D15" s="29">
        <f t="shared" si="0"/>
        <v>72.71518518518518</v>
      </c>
    </row>
    <row r="16" spans="1:4" ht="12.75">
      <c r="A16" s="32" t="s">
        <v>10</v>
      </c>
      <c r="B16" s="33">
        <v>270</v>
      </c>
      <c r="C16" s="36">
        <v>196.331</v>
      </c>
      <c r="D16" s="35">
        <f t="shared" si="0"/>
        <v>72.71518518518518</v>
      </c>
    </row>
    <row r="17" spans="1:4" ht="22.5">
      <c r="A17" s="30" t="s">
        <v>11</v>
      </c>
      <c r="B17" s="28">
        <v>2865</v>
      </c>
      <c r="C17" s="38">
        <v>4830.017</v>
      </c>
      <c r="D17" s="29">
        <f t="shared" si="0"/>
        <v>168.5869808027923</v>
      </c>
    </row>
    <row r="18" spans="1:4" ht="22.5">
      <c r="A18" s="30" t="s">
        <v>20</v>
      </c>
      <c r="B18" s="28">
        <v>7950</v>
      </c>
      <c r="C18" s="37">
        <v>7489.403</v>
      </c>
      <c r="D18" s="29" t="s">
        <v>68</v>
      </c>
    </row>
    <row r="19" spans="1:4" ht="12.75">
      <c r="A19" s="30" t="s">
        <v>21</v>
      </c>
      <c r="B19" s="28">
        <v>950</v>
      </c>
      <c r="C19" s="37">
        <v>644.784</v>
      </c>
      <c r="D19" s="29">
        <f t="shared" si="0"/>
        <v>67.872</v>
      </c>
    </row>
    <row r="20" spans="1:4" ht="12.75">
      <c r="A20" s="30" t="s">
        <v>4</v>
      </c>
      <c r="B20" s="28">
        <v>20.8</v>
      </c>
      <c r="C20" s="37">
        <v>20.8</v>
      </c>
      <c r="D20" s="29" t="s">
        <v>68</v>
      </c>
    </row>
    <row r="21" spans="1:4" ht="12.75">
      <c r="A21" s="30" t="s">
        <v>16</v>
      </c>
      <c r="B21" s="28">
        <f>B22+B27+B28</f>
        <v>880059.8030000001</v>
      </c>
      <c r="C21" s="28">
        <f>C22+C27+C28</f>
        <v>561175.233</v>
      </c>
      <c r="D21" s="29">
        <f t="shared" si="0"/>
        <v>63.76557946255841</v>
      </c>
    </row>
    <row r="22" spans="1:4" ht="36">
      <c r="A22" s="32" t="s">
        <v>22</v>
      </c>
      <c r="B22" s="33">
        <f>B23+B24+B25+B26</f>
        <v>878059.8030000001</v>
      </c>
      <c r="C22" s="33">
        <f>C23+C24+C25+C26</f>
        <v>563334.8060000001</v>
      </c>
      <c r="D22" s="35">
        <f t="shared" si="0"/>
        <v>64.15676974111524</v>
      </c>
    </row>
    <row r="23" spans="1:4" ht="24">
      <c r="A23" s="32" t="s">
        <v>23</v>
      </c>
      <c r="B23" s="33">
        <v>354822</v>
      </c>
      <c r="C23" s="36">
        <v>251000.613</v>
      </c>
      <c r="D23" s="35">
        <f t="shared" si="0"/>
        <v>70.73986759558314</v>
      </c>
    </row>
    <row r="24" spans="1:4" ht="24">
      <c r="A24" s="32" t="s">
        <v>24</v>
      </c>
      <c r="B24" s="33">
        <v>59000.57</v>
      </c>
      <c r="C24" s="36">
        <v>10011.228</v>
      </c>
      <c r="D24" s="35">
        <f t="shared" si="0"/>
        <v>16.96801912252712</v>
      </c>
    </row>
    <row r="25" spans="1:4" ht="24">
      <c r="A25" s="32" t="s">
        <v>25</v>
      </c>
      <c r="B25" s="33">
        <v>463993.879</v>
      </c>
      <c r="C25" s="36">
        <v>302079.611</v>
      </c>
      <c r="D25" s="35">
        <f t="shared" si="0"/>
        <v>65.10422328222135</v>
      </c>
    </row>
    <row r="26" spans="1:4" ht="12.75">
      <c r="A26" s="32" t="s">
        <v>26</v>
      </c>
      <c r="B26" s="33">
        <v>243.354</v>
      </c>
      <c r="C26" s="36">
        <v>243.354</v>
      </c>
      <c r="D26" s="35">
        <f t="shared" si="0"/>
        <v>100</v>
      </c>
    </row>
    <row r="27" spans="1:4" ht="12.75">
      <c r="A27" s="32" t="s">
        <v>70</v>
      </c>
      <c r="B27" s="33">
        <v>2000</v>
      </c>
      <c r="C27" s="36">
        <v>819.264</v>
      </c>
      <c r="D27" s="35">
        <f t="shared" si="0"/>
        <v>40.9632</v>
      </c>
    </row>
    <row r="28" spans="1:4" ht="36">
      <c r="A28" s="32" t="s">
        <v>71</v>
      </c>
      <c r="B28" s="33"/>
      <c r="C28" s="36">
        <v>-2978.837</v>
      </c>
      <c r="D28" s="35"/>
    </row>
    <row r="29" spans="1:4" ht="12.75">
      <c r="A29" s="30" t="s">
        <v>27</v>
      </c>
      <c r="B29" s="28">
        <f>B7+B21</f>
        <v>988657.6030000001</v>
      </c>
      <c r="C29" s="28">
        <f>C7+C21</f>
        <v>642675.233</v>
      </c>
      <c r="D29" s="29">
        <f t="shared" si="0"/>
        <v>65.0048339333916</v>
      </c>
    </row>
    <row r="30" spans="1:4" ht="12.75">
      <c r="A30" s="50"/>
      <c r="B30" s="51"/>
      <c r="C30" s="51"/>
      <c r="D30" s="52"/>
    </row>
    <row r="31" spans="1:4" ht="12.75">
      <c r="A31" s="50" t="s">
        <v>12</v>
      </c>
      <c r="B31" s="38">
        <f>SUM(B32:B37)</f>
        <v>50055.34</v>
      </c>
      <c r="C31" s="38">
        <f>SUM(C32:C37)</f>
        <v>33853.08</v>
      </c>
      <c r="D31" s="52">
        <f t="shared" si="0"/>
        <v>67.63130567088348</v>
      </c>
    </row>
    <row r="32" spans="1:4" ht="24">
      <c r="A32" s="32" t="s">
        <v>44</v>
      </c>
      <c r="B32" s="34">
        <v>795.3</v>
      </c>
      <c r="C32" s="36">
        <v>477.41</v>
      </c>
      <c r="D32" s="35">
        <f t="shared" si="0"/>
        <v>60.02891990443858</v>
      </c>
    </row>
    <row r="33" spans="1:4" ht="36">
      <c r="A33" s="32" t="s">
        <v>45</v>
      </c>
      <c r="B33" s="34">
        <v>1062.3</v>
      </c>
      <c r="C33" s="36">
        <v>751.2</v>
      </c>
      <c r="D33" s="35">
        <f t="shared" si="0"/>
        <v>70.71448743292856</v>
      </c>
    </row>
    <row r="34" spans="1:4" ht="36">
      <c r="A34" s="32" t="s">
        <v>46</v>
      </c>
      <c r="B34" s="34">
        <v>16909.62</v>
      </c>
      <c r="C34" s="36">
        <v>11972.92</v>
      </c>
      <c r="D34" s="35">
        <f t="shared" si="0"/>
        <v>70.8053758747979</v>
      </c>
    </row>
    <row r="35" spans="1:4" ht="36">
      <c r="A35" s="32" t="s">
        <v>47</v>
      </c>
      <c r="B35" s="34">
        <v>632.72</v>
      </c>
      <c r="C35" s="36">
        <v>255.63</v>
      </c>
      <c r="D35" s="35">
        <f t="shared" si="0"/>
        <v>40.40175749146542</v>
      </c>
    </row>
    <row r="36" spans="1:4" ht="12.75">
      <c r="A36" s="32" t="s">
        <v>48</v>
      </c>
      <c r="B36" s="34">
        <v>291.9</v>
      </c>
      <c r="C36" s="36">
        <v>0</v>
      </c>
      <c r="D36" s="35">
        <f t="shared" si="0"/>
        <v>0</v>
      </c>
    </row>
    <row r="37" spans="1:4" ht="12.75">
      <c r="A37" s="32" t="s">
        <v>49</v>
      </c>
      <c r="B37" s="34">
        <v>30363.5</v>
      </c>
      <c r="C37" s="36">
        <v>20395.92</v>
      </c>
      <c r="D37" s="35">
        <f t="shared" si="0"/>
        <v>67.17249328964051</v>
      </c>
    </row>
    <row r="38" spans="1:4" ht="12.75">
      <c r="A38" s="30" t="s">
        <v>34</v>
      </c>
      <c r="B38" s="28">
        <f>B39</f>
        <v>967.1</v>
      </c>
      <c r="C38" s="28">
        <f>C39</f>
        <v>635.3</v>
      </c>
      <c r="D38" s="29">
        <f t="shared" si="0"/>
        <v>65.69124185709853</v>
      </c>
    </row>
    <row r="39" spans="1:4" ht="12.75">
      <c r="A39" s="32" t="s">
        <v>50</v>
      </c>
      <c r="B39" s="33">
        <v>967.1</v>
      </c>
      <c r="C39" s="36">
        <v>635.3</v>
      </c>
      <c r="D39" s="29">
        <f t="shared" si="0"/>
        <v>65.69124185709853</v>
      </c>
    </row>
    <row r="40" spans="1:4" ht="22.5">
      <c r="A40" s="30" t="s">
        <v>13</v>
      </c>
      <c r="B40" s="38">
        <f>B41</f>
        <v>2757.7</v>
      </c>
      <c r="C40" s="38">
        <f>C41</f>
        <v>1660.3</v>
      </c>
      <c r="D40" s="29">
        <f t="shared" si="0"/>
        <v>60.205968742067675</v>
      </c>
    </row>
    <row r="41" spans="1:4" ht="24">
      <c r="A41" s="32" t="s">
        <v>51</v>
      </c>
      <c r="B41" s="34">
        <v>2757.7</v>
      </c>
      <c r="C41" s="36">
        <v>1660.3</v>
      </c>
      <c r="D41" s="35">
        <f t="shared" si="0"/>
        <v>60.205968742067675</v>
      </c>
    </row>
    <row r="42" spans="1:4" ht="12.75">
      <c r="A42" s="30" t="s">
        <v>14</v>
      </c>
      <c r="B42" s="38">
        <f>SUM(B43:B46)</f>
        <v>10646.900000000001</v>
      </c>
      <c r="C42" s="38">
        <f>SUM(C43:C46)</f>
        <v>6910.84</v>
      </c>
      <c r="D42" s="29">
        <f t="shared" si="0"/>
        <v>64.90941025087113</v>
      </c>
    </row>
    <row r="43" spans="1:4" ht="12.75">
      <c r="A43" s="32" t="s">
        <v>72</v>
      </c>
      <c r="B43" s="34">
        <v>6611</v>
      </c>
      <c r="C43" s="36">
        <v>4252.14</v>
      </c>
      <c r="D43" s="35">
        <f t="shared" si="0"/>
        <v>64.31916502798367</v>
      </c>
    </row>
    <row r="44" spans="1:4" ht="12.75">
      <c r="A44" s="32" t="s">
        <v>52</v>
      </c>
      <c r="B44" s="34">
        <v>2265.2</v>
      </c>
      <c r="C44" s="36">
        <v>1653.93</v>
      </c>
      <c r="D44" s="35">
        <f t="shared" si="0"/>
        <v>73.01474483489318</v>
      </c>
    </row>
    <row r="45" spans="1:4" ht="12.75">
      <c r="A45" s="32" t="s">
        <v>53</v>
      </c>
      <c r="B45" s="34">
        <v>1610.7</v>
      </c>
      <c r="C45" s="36">
        <v>904.78</v>
      </c>
      <c r="D45" s="35">
        <f t="shared" si="0"/>
        <v>56.17309244427888</v>
      </c>
    </row>
    <row r="46" spans="1:4" ht="12.75">
      <c r="A46" s="32" t="s">
        <v>54</v>
      </c>
      <c r="B46" s="34">
        <v>160</v>
      </c>
      <c r="C46" s="36">
        <v>99.99</v>
      </c>
      <c r="D46" s="35">
        <f t="shared" si="0"/>
        <v>62.49374999999999</v>
      </c>
    </row>
    <row r="47" spans="1:4" ht="12.75">
      <c r="A47" s="30" t="s">
        <v>5</v>
      </c>
      <c r="B47" s="38">
        <f>SUM(B48:B49)</f>
        <v>38809.26</v>
      </c>
      <c r="C47" s="38">
        <f>SUM(C48:C49)</f>
        <v>8395.95</v>
      </c>
      <c r="D47" s="29">
        <f t="shared" si="0"/>
        <v>21.63388325363586</v>
      </c>
    </row>
    <row r="48" spans="1:4" ht="12.75">
      <c r="A48" s="32" t="s">
        <v>55</v>
      </c>
      <c r="B48" s="34">
        <v>497.26</v>
      </c>
      <c r="C48" s="36">
        <v>345.15</v>
      </c>
      <c r="D48" s="35">
        <f t="shared" si="0"/>
        <v>69.41036882113984</v>
      </c>
    </row>
    <row r="49" spans="1:4" ht="12.75">
      <c r="A49" s="32" t="s">
        <v>56</v>
      </c>
      <c r="B49" s="34">
        <v>38312</v>
      </c>
      <c r="C49" s="36">
        <v>8050.8</v>
      </c>
      <c r="D49" s="35">
        <f t="shared" si="0"/>
        <v>21.013781582793904</v>
      </c>
    </row>
    <row r="50" spans="1:4" ht="12.75">
      <c r="A50" s="30" t="s">
        <v>6</v>
      </c>
      <c r="B50" s="38">
        <f>SUM(B51:B55)</f>
        <v>462359.91000000003</v>
      </c>
      <c r="C50" s="38">
        <f>SUM(C51:C55)</f>
        <v>275343.83999999997</v>
      </c>
      <c r="D50" s="29">
        <f t="shared" si="0"/>
        <v>59.5518413350327</v>
      </c>
    </row>
    <row r="51" spans="1:4" ht="12.75">
      <c r="A51" s="32" t="s">
        <v>57</v>
      </c>
      <c r="B51" s="34">
        <v>135662.38</v>
      </c>
      <c r="C51" s="36">
        <v>89828.8</v>
      </c>
      <c r="D51" s="35">
        <f t="shared" si="0"/>
        <v>66.21496689060004</v>
      </c>
    </row>
    <row r="52" spans="1:4" ht="12.75">
      <c r="A52" s="32" t="s">
        <v>58</v>
      </c>
      <c r="B52" s="34">
        <v>262110.52</v>
      </c>
      <c r="C52" s="36">
        <v>142937.43</v>
      </c>
      <c r="D52" s="35">
        <f t="shared" si="0"/>
        <v>54.53326711190378</v>
      </c>
    </row>
    <row r="53" spans="1:4" ht="12.75">
      <c r="A53" s="32" t="s">
        <v>93</v>
      </c>
      <c r="B53" s="34">
        <v>43533.37</v>
      </c>
      <c r="C53" s="36">
        <v>28272.91</v>
      </c>
      <c r="D53" s="35">
        <f t="shared" si="0"/>
        <v>64.94537408888858</v>
      </c>
    </row>
    <row r="54" spans="1:4" ht="12.75">
      <c r="A54" s="32" t="s">
        <v>59</v>
      </c>
      <c r="B54" s="34">
        <v>2894.4</v>
      </c>
      <c r="C54" s="36">
        <v>2058.4</v>
      </c>
      <c r="D54" s="35">
        <f t="shared" si="0"/>
        <v>71.11663902708679</v>
      </c>
    </row>
    <row r="55" spans="1:4" ht="12.75">
      <c r="A55" s="32" t="s">
        <v>60</v>
      </c>
      <c r="B55" s="34">
        <v>18159.24</v>
      </c>
      <c r="C55" s="36">
        <v>12246.3</v>
      </c>
      <c r="D55" s="35">
        <f t="shared" si="0"/>
        <v>67.43839499890963</v>
      </c>
    </row>
    <row r="56" spans="1:4" ht="12.75">
      <c r="A56" s="30" t="s">
        <v>35</v>
      </c>
      <c r="B56" s="38">
        <f>SUM(B57:B58)</f>
        <v>74870.03</v>
      </c>
      <c r="C56" s="38">
        <f>SUM(C57:C58)</f>
        <v>51417.02</v>
      </c>
      <c r="D56" s="29">
        <f t="shared" si="0"/>
        <v>68.67503592558998</v>
      </c>
    </row>
    <row r="57" spans="1:4" ht="12.75">
      <c r="A57" s="32" t="s">
        <v>61</v>
      </c>
      <c r="B57" s="34">
        <v>70631.3</v>
      </c>
      <c r="C57" s="36">
        <v>48524.2</v>
      </c>
      <c r="D57" s="35">
        <f t="shared" si="0"/>
        <v>68.70070351246544</v>
      </c>
    </row>
    <row r="58" spans="1:4" ht="12.75">
      <c r="A58" s="32" t="s">
        <v>62</v>
      </c>
      <c r="B58" s="34">
        <v>4238.73</v>
      </c>
      <c r="C58" s="36">
        <v>2892.82</v>
      </c>
      <c r="D58" s="35">
        <f t="shared" si="0"/>
        <v>68.2473287989563</v>
      </c>
    </row>
    <row r="59" spans="1:4" ht="12.75">
      <c r="A59" s="30" t="s">
        <v>7</v>
      </c>
      <c r="B59" s="38">
        <f>B60+B61+B62+B63+B64</f>
        <v>261905.32</v>
      </c>
      <c r="C59" s="38">
        <f>C60+C61+C62+C63+C64</f>
        <v>164013.24999999997</v>
      </c>
      <c r="D59" s="29">
        <f t="shared" si="0"/>
        <v>62.623107464941896</v>
      </c>
    </row>
    <row r="60" spans="1:4" ht="12.75">
      <c r="A60" s="32" t="s">
        <v>63</v>
      </c>
      <c r="B60" s="34">
        <v>1700</v>
      </c>
      <c r="C60" s="36">
        <v>1103.39</v>
      </c>
      <c r="D60" s="35">
        <f t="shared" si="0"/>
        <v>64.90529411764706</v>
      </c>
    </row>
    <row r="61" spans="1:4" ht="12.75">
      <c r="A61" s="32" t="s">
        <v>64</v>
      </c>
      <c r="B61" s="34">
        <v>50901</v>
      </c>
      <c r="C61" s="36">
        <v>33617.57</v>
      </c>
      <c r="D61" s="35">
        <f t="shared" si="0"/>
        <v>66.04500893892065</v>
      </c>
    </row>
    <row r="62" spans="1:4" ht="12.75">
      <c r="A62" s="32" t="s">
        <v>65</v>
      </c>
      <c r="B62" s="34">
        <v>104219.4</v>
      </c>
      <c r="C62" s="36">
        <v>67431.25</v>
      </c>
      <c r="D62" s="35">
        <f t="shared" si="0"/>
        <v>64.7012456414065</v>
      </c>
    </row>
    <row r="63" spans="1:4" ht="12.75">
      <c r="A63" s="32" t="s">
        <v>66</v>
      </c>
      <c r="B63" s="34">
        <v>95549</v>
      </c>
      <c r="C63" s="36">
        <v>55599.99</v>
      </c>
      <c r="D63" s="35">
        <f t="shared" si="0"/>
        <v>58.19002815309422</v>
      </c>
    </row>
    <row r="64" spans="1:4" ht="12.75">
      <c r="A64" s="32" t="s">
        <v>67</v>
      </c>
      <c r="B64" s="34">
        <v>9535.92</v>
      </c>
      <c r="C64" s="36">
        <v>6261.05</v>
      </c>
      <c r="D64" s="35">
        <f t="shared" si="0"/>
        <v>65.65753487864832</v>
      </c>
    </row>
    <row r="65" spans="1:4" ht="12.75">
      <c r="A65" s="30" t="s">
        <v>36</v>
      </c>
      <c r="B65" s="28">
        <v>2174.9</v>
      </c>
      <c r="C65" s="28">
        <v>1248.8</v>
      </c>
      <c r="D65" s="29">
        <f t="shared" si="0"/>
        <v>57.41873189571935</v>
      </c>
    </row>
    <row r="66" spans="1:4" ht="12.75">
      <c r="A66" s="30" t="s">
        <v>37</v>
      </c>
      <c r="B66" s="28">
        <v>2266</v>
      </c>
      <c r="C66" s="28">
        <v>1478.33</v>
      </c>
      <c r="D66" s="29">
        <f t="shared" si="0"/>
        <v>65.23962930273609</v>
      </c>
    </row>
    <row r="67" spans="1:4" ht="22.5">
      <c r="A67" s="30" t="s">
        <v>38</v>
      </c>
      <c r="B67" s="28">
        <v>100</v>
      </c>
      <c r="C67" s="28">
        <v>38.67</v>
      </c>
      <c r="D67" s="29">
        <f t="shared" si="0"/>
        <v>38.67</v>
      </c>
    </row>
    <row r="68" spans="1:4" ht="22.5">
      <c r="A68" s="30" t="s">
        <v>41</v>
      </c>
      <c r="B68" s="28">
        <f>B69+B70</f>
        <v>84115.09000000001</v>
      </c>
      <c r="C68" s="28">
        <f>C69+C70</f>
        <v>64681.43</v>
      </c>
      <c r="D68" s="29">
        <f t="shared" si="0"/>
        <v>76.89634523365545</v>
      </c>
    </row>
    <row r="69" spans="1:4" ht="24">
      <c r="A69" s="32" t="s">
        <v>31</v>
      </c>
      <c r="B69" s="33">
        <v>78153.32</v>
      </c>
      <c r="C69" s="36">
        <v>59716.82</v>
      </c>
      <c r="D69" s="35">
        <f t="shared" si="0"/>
        <v>76.40983134177792</v>
      </c>
    </row>
    <row r="70" spans="1:4" ht="12.75">
      <c r="A70" s="32" t="s">
        <v>40</v>
      </c>
      <c r="B70" s="33">
        <v>5961.77</v>
      </c>
      <c r="C70" s="36">
        <v>4964.61</v>
      </c>
      <c r="D70" s="35">
        <f t="shared" si="0"/>
        <v>83.27409477386747</v>
      </c>
    </row>
    <row r="71" spans="1:4" ht="12.75">
      <c r="A71" s="30" t="s">
        <v>28</v>
      </c>
      <c r="B71" s="28">
        <f>B31+B38+B40+B42+B47+B50+B56+B59+B65+B66+B67+B68</f>
        <v>991027.55</v>
      </c>
      <c r="C71" s="28">
        <f>C31+C38+C40+C42+C47+C50+C56+C59+C65+C66+C67+C68</f>
        <v>609676.81</v>
      </c>
      <c r="D71" s="29">
        <f t="shared" si="0"/>
        <v>61.51966310119229</v>
      </c>
    </row>
    <row r="72" spans="1:4" ht="22.5">
      <c r="A72" s="30" t="s">
        <v>29</v>
      </c>
      <c r="B72" s="34"/>
      <c r="C72" s="34">
        <f>C29-C71</f>
        <v>32998.42299999995</v>
      </c>
      <c r="D72" s="29"/>
    </row>
    <row r="73" spans="1:4" ht="12.75">
      <c r="A73" s="39"/>
      <c r="B73" s="40" t="s">
        <v>42</v>
      </c>
      <c r="C73" s="41"/>
      <c r="D73" s="13"/>
    </row>
    <row r="74" spans="1:4" ht="12.75">
      <c r="A74" s="42"/>
      <c r="B74" s="43"/>
      <c r="C74" s="44"/>
      <c r="D74" s="13"/>
    </row>
    <row r="75" spans="1:4" ht="30">
      <c r="A75" s="55" t="s">
        <v>1</v>
      </c>
      <c r="B75" s="53" t="s">
        <v>94</v>
      </c>
      <c r="C75" s="54" t="s">
        <v>33</v>
      </c>
      <c r="D75" s="13"/>
    </row>
    <row r="76" spans="1:4" ht="23.25">
      <c r="A76" s="1" t="s">
        <v>30</v>
      </c>
      <c r="B76" s="6">
        <f>B77</f>
        <v>2370000</v>
      </c>
      <c r="C76" s="6">
        <f>C77+C89</f>
        <v>-32998421.400000095</v>
      </c>
      <c r="D76" s="13"/>
    </row>
    <row r="77" spans="1:4" ht="22.5">
      <c r="A77" s="45" t="s">
        <v>73</v>
      </c>
      <c r="B77" s="3">
        <v>2370000</v>
      </c>
      <c r="C77" s="3"/>
      <c r="D77" s="13"/>
    </row>
    <row r="78" spans="1:4" ht="24">
      <c r="A78" s="11" t="s">
        <v>83</v>
      </c>
      <c r="B78" s="3">
        <v>1580000</v>
      </c>
      <c r="C78" s="3"/>
      <c r="D78" s="13"/>
    </row>
    <row r="79" spans="1:4" ht="23.25">
      <c r="A79" s="5" t="s">
        <v>84</v>
      </c>
      <c r="B79" s="4">
        <v>2370000</v>
      </c>
      <c r="C79" s="7"/>
      <c r="D79" s="22"/>
    </row>
    <row r="80" spans="1:4" ht="23.25">
      <c r="A80" s="2" t="s">
        <v>85</v>
      </c>
      <c r="B80" s="4">
        <v>2370000</v>
      </c>
      <c r="C80" s="8"/>
      <c r="D80" s="22"/>
    </row>
    <row r="81" spans="1:4" ht="23.25">
      <c r="A81" s="2" t="s">
        <v>86</v>
      </c>
      <c r="B81" s="4">
        <v>-790000</v>
      </c>
      <c r="C81" s="9"/>
      <c r="D81" s="13"/>
    </row>
    <row r="82" spans="1:4" ht="34.5">
      <c r="A82" s="5" t="s">
        <v>87</v>
      </c>
      <c r="B82" s="4">
        <v>-790000</v>
      </c>
      <c r="C82" s="47"/>
      <c r="D82" s="22"/>
    </row>
    <row r="83" spans="1:4" ht="23.25">
      <c r="A83" s="2" t="s">
        <v>74</v>
      </c>
      <c r="B83" s="46">
        <v>790000</v>
      </c>
      <c r="C83" s="47"/>
      <c r="D83" s="22"/>
    </row>
    <row r="84" spans="1:4" ht="34.5">
      <c r="A84" s="2" t="s">
        <v>75</v>
      </c>
      <c r="B84" s="46">
        <v>790000</v>
      </c>
      <c r="C84" s="47"/>
      <c r="D84" s="22"/>
    </row>
    <row r="85" spans="1:4" ht="34.5">
      <c r="A85" s="2" t="s">
        <v>88</v>
      </c>
      <c r="B85" s="4">
        <v>30000000</v>
      </c>
      <c r="C85" s="4"/>
      <c r="D85" s="22"/>
    </row>
    <row r="86" spans="1:4" ht="34.5">
      <c r="A86" s="2" t="s">
        <v>76</v>
      </c>
      <c r="B86" s="4">
        <v>30000000</v>
      </c>
      <c r="C86" s="8"/>
      <c r="D86" s="22"/>
    </row>
    <row r="87" spans="1:4" ht="34.5">
      <c r="A87" s="5" t="s">
        <v>77</v>
      </c>
      <c r="B87" s="4">
        <v>-29210000</v>
      </c>
      <c r="C87" s="47"/>
      <c r="D87" s="13"/>
    </row>
    <row r="88" spans="1:4" ht="34.5">
      <c r="A88" s="5" t="s">
        <v>78</v>
      </c>
      <c r="B88" s="4">
        <v>-29210000</v>
      </c>
      <c r="C88" s="47">
        <v>0</v>
      </c>
      <c r="D88" s="22"/>
    </row>
    <row r="89" spans="1:4" ht="12.75">
      <c r="A89" s="12" t="s">
        <v>89</v>
      </c>
      <c r="B89" s="8">
        <f>B92+B95</f>
        <v>0</v>
      </c>
      <c r="C89" s="48">
        <f>C90</f>
        <v>-32998421.400000095</v>
      </c>
      <c r="D89" s="22"/>
    </row>
    <row r="90" spans="1:4" ht="23.25">
      <c r="A90" s="5" t="s">
        <v>79</v>
      </c>
      <c r="B90" s="10">
        <f>B91+B95</f>
        <v>0</v>
      </c>
      <c r="C90" s="49">
        <f>C91+C95</f>
        <v>-32998421.400000095</v>
      </c>
      <c r="D90" s="22"/>
    </row>
    <row r="91" spans="1:4" ht="12.75">
      <c r="A91" s="5" t="s">
        <v>99</v>
      </c>
      <c r="B91" s="4">
        <v>-1021027603.84</v>
      </c>
      <c r="C91" s="49">
        <v>-646369806.07</v>
      </c>
      <c r="D91" s="22"/>
    </row>
    <row r="92" spans="1:4" ht="12.75">
      <c r="A92" s="5" t="s">
        <v>100</v>
      </c>
      <c r="B92" s="4">
        <v>-1021027603.84</v>
      </c>
      <c r="C92" s="49">
        <v>-646369806.07</v>
      </c>
      <c r="D92" s="13"/>
    </row>
    <row r="93" spans="1:4" ht="23.25">
      <c r="A93" s="5" t="s">
        <v>101</v>
      </c>
      <c r="B93" s="4">
        <v>-1021027603.84</v>
      </c>
      <c r="C93" s="49">
        <v>-646369806.07</v>
      </c>
      <c r="D93" s="14"/>
    </row>
    <row r="94" spans="1:4" ht="23.25">
      <c r="A94" s="5" t="s">
        <v>102</v>
      </c>
      <c r="B94" s="4">
        <v>-1021027603.84</v>
      </c>
      <c r="C94" s="49">
        <v>-646369806.07</v>
      </c>
      <c r="D94" s="14"/>
    </row>
    <row r="95" spans="1:4" ht="13.5">
      <c r="A95" s="5" t="s">
        <v>80</v>
      </c>
      <c r="B95" s="4">
        <v>1021027603.84</v>
      </c>
      <c r="C95" s="49">
        <v>613371384.67</v>
      </c>
      <c r="D95" s="14"/>
    </row>
    <row r="96" spans="1:4" ht="13.5">
      <c r="A96" s="5" t="s">
        <v>81</v>
      </c>
      <c r="B96" s="4">
        <v>1021027603.84</v>
      </c>
      <c r="C96" s="49">
        <v>613371384.67</v>
      </c>
      <c r="D96" s="14"/>
    </row>
    <row r="97" spans="1:4" ht="23.25">
      <c r="A97" s="5" t="s">
        <v>90</v>
      </c>
      <c r="B97" s="4">
        <v>1021027603.84</v>
      </c>
      <c r="C97" s="49">
        <v>613371384.67</v>
      </c>
      <c r="D97" s="14"/>
    </row>
    <row r="98" spans="1:4" ht="23.25">
      <c r="A98" s="5" t="s">
        <v>82</v>
      </c>
      <c r="B98" s="4">
        <v>1021027603.84</v>
      </c>
      <c r="C98" s="49">
        <v>613371384.67</v>
      </c>
      <c r="D98" s="14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6.50390625" style="0" customWidth="1"/>
    <col min="2" max="2" width="15.00390625" style="0" customWidth="1"/>
    <col min="3" max="3" width="15.50390625" style="0" customWidth="1"/>
    <col min="4" max="4" width="14.875" style="0" customWidth="1"/>
  </cols>
  <sheetData>
    <row r="1" spans="1:4" ht="15">
      <c r="A1" s="56" t="s">
        <v>43</v>
      </c>
      <c r="B1" s="57"/>
      <c r="C1" s="57"/>
      <c r="D1" s="57"/>
    </row>
    <row r="2" spans="1:4" ht="15">
      <c r="A2" s="58" t="s">
        <v>91</v>
      </c>
      <c r="B2" s="59"/>
      <c r="C2" s="59"/>
      <c r="D2" s="59"/>
    </row>
    <row r="3" spans="1:4" ht="15">
      <c r="A3" s="60" t="s">
        <v>107</v>
      </c>
      <c r="B3" s="59"/>
      <c r="C3" s="59"/>
      <c r="D3" s="59"/>
    </row>
    <row r="4" spans="1:4" ht="14.25" thickBot="1">
      <c r="A4" s="15"/>
      <c r="B4" s="16"/>
      <c r="C4" s="17"/>
      <c r="D4" s="13" t="s">
        <v>69</v>
      </c>
    </row>
    <row r="5" spans="1:4" ht="14.25" thickBot="1">
      <c r="A5" s="18" t="s">
        <v>1</v>
      </c>
      <c r="B5" s="19" t="s">
        <v>32</v>
      </c>
      <c r="C5" s="20" t="s">
        <v>33</v>
      </c>
      <c r="D5" s="21" t="s">
        <v>17</v>
      </c>
    </row>
    <row r="6" spans="1:4" ht="13.5" thickBot="1">
      <c r="A6" s="23">
        <v>1</v>
      </c>
      <c r="B6" s="24">
        <v>2</v>
      </c>
      <c r="C6" s="25">
        <v>3</v>
      </c>
      <c r="D6" s="26">
        <v>4</v>
      </c>
    </row>
    <row r="7" spans="1:4" ht="12.75">
      <c r="A7" s="27" t="s">
        <v>18</v>
      </c>
      <c r="B7" s="28">
        <f>B8+B10+B11+B13+B14+B15+B17+B18+B19+B20</f>
        <v>110097.8</v>
      </c>
      <c r="C7" s="28">
        <f>C8+C10+C11+C13+C14+C15+C17+C18+C19+C20</f>
        <v>89129.30900000001</v>
      </c>
      <c r="D7" s="29">
        <f>C7/B7*100</f>
        <v>80.95466848565549</v>
      </c>
    </row>
    <row r="8" spans="1:4" ht="12.75">
      <c r="A8" s="30" t="s">
        <v>15</v>
      </c>
      <c r="B8" s="31">
        <f>B9</f>
        <v>61790</v>
      </c>
      <c r="C8" s="31">
        <f>C9</f>
        <v>46415.262</v>
      </c>
      <c r="D8" s="29">
        <f aca="true" t="shared" si="0" ref="D8:D72">C8/B8*100</f>
        <v>75.11775691859525</v>
      </c>
    </row>
    <row r="9" spans="1:4" ht="12.75">
      <c r="A9" s="32" t="s">
        <v>0</v>
      </c>
      <c r="B9" s="33">
        <v>61790</v>
      </c>
      <c r="C9" s="34">
        <v>46415.262</v>
      </c>
      <c r="D9" s="35">
        <f t="shared" si="0"/>
        <v>75.11775691859525</v>
      </c>
    </row>
    <row r="10" spans="1:4" ht="12.75">
      <c r="A10" s="30" t="s">
        <v>2</v>
      </c>
      <c r="B10" s="28">
        <v>8200</v>
      </c>
      <c r="C10" s="37">
        <v>6254.396</v>
      </c>
      <c r="D10" s="29">
        <f t="shared" si="0"/>
        <v>76.27312195121951</v>
      </c>
    </row>
    <row r="11" spans="1:4" ht="12.75">
      <c r="A11" s="30" t="s">
        <v>3</v>
      </c>
      <c r="B11" s="28">
        <f>B12</f>
        <v>420</v>
      </c>
      <c r="C11" s="28">
        <f>C12</f>
        <v>158.653</v>
      </c>
      <c r="D11" s="29">
        <f t="shared" si="0"/>
        <v>37.77452380952381</v>
      </c>
    </row>
    <row r="12" spans="1:4" ht="12.75">
      <c r="A12" s="32" t="s">
        <v>8</v>
      </c>
      <c r="B12" s="33">
        <v>420</v>
      </c>
      <c r="C12" s="36">
        <v>158.653</v>
      </c>
      <c r="D12" s="35">
        <f t="shared" si="0"/>
        <v>37.77452380952381</v>
      </c>
    </row>
    <row r="13" spans="1:4" ht="12.75">
      <c r="A13" s="30" t="s">
        <v>19</v>
      </c>
      <c r="B13" s="28">
        <v>3260</v>
      </c>
      <c r="C13" s="38">
        <v>2651.653</v>
      </c>
      <c r="D13" s="29">
        <f t="shared" si="0"/>
        <v>81.3390490797546</v>
      </c>
    </row>
    <row r="14" spans="1:4" ht="33.75">
      <c r="A14" s="30" t="s">
        <v>39</v>
      </c>
      <c r="B14" s="28">
        <v>24372</v>
      </c>
      <c r="C14" s="38">
        <v>20174.183</v>
      </c>
      <c r="D14" s="29">
        <f t="shared" si="0"/>
        <v>82.77606679796489</v>
      </c>
    </row>
    <row r="15" spans="1:4" ht="22.5">
      <c r="A15" s="30" t="s">
        <v>9</v>
      </c>
      <c r="B15" s="28">
        <f>B16</f>
        <v>270</v>
      </c>
      <c r="C15" s="28">
        <f>C16</f>
        <v>199.906</v>
      </c>
      <c r="D15" s="29">
        <f t="shared" si="0"/>
        <v>74.03925925925925</v>
      </c>
    </row>
    <row r="16" spans="1:4" ht="12.75">
      <c r="A16" s="32" t="s">
        <v>10</v>
      </c>
      <c r="B16" s="33">
        <v>270</v>
      </c>
      <c r="C16" s="36">
        <v>199.906</v>
      </c>
      <c r="D16" s="35">
        <f t="shared" si="0"/>
        <v>74.03925925925925</v>
      </c>
    </row>
    <row r="17" spans="1:4" ht="22.5">
      <c r="A17" s="30" t="s">
        <v>11</v>
      </c>
      <c r="B17" s="28">
        <v>2865</v>
      </c>
      <c r="C17" s="38">
        <v>5068.721</v>
      </c>
      <c r="D17" s="29">
        <f t="shared" si="0"/>
        <v>176.9187085514834</v>
      </c>
    </row>
    <row r="18" spans="1:4" ht="22.5">
      <c r="A18" s="30" t="s">
        <v>20</v>
      </c>
      <c r="B18" s="28">
        <v>7950</v>
      </c>
      <c r="C18" s="37">
        <v>7454.203</v>
      </c>
      <c r="D18" s="29" t="s">
        <v>68</v>
      </c>
    </row>
    <row r="19" spans="1:4" ht="12.75">
      <c r="A19" s="30" t="s">
        <v>21</v>
      </c>
      <c r="B19" s="28">
        <v>950</v>
      </c>
      <c r="C19" s="37">
        <v>731.532</v>
      </c>
      <c r="D19" s="29">
        <f t="shared" si="0"/>
        <v>77.00336842105263</v>
      </c>
    </row>
    <row r="20" spans="1:4" ht="12.75">
      <c r="A20" s="30" t="s">
        <v>4</v>
      </c>
      <c r="B20" s="28">
        <v>20.8</v>
      </c>
      <c r="C20" s="37">
        <v>20.8</v>
      </c>
      <c r="D20" s="29" t="s">
        <v>68</v>
      </c>
    </row>
    <row r="21" spans="1:4" ht="12.75">
      <c r="A21" s="30" t="s">
        <v>16</v>
      </c>
      <c r="B21" s="28">
        <f>B22+B27+B28</f>
        <v>876490.273</v>
      </c>
      <c r="C21" s="28">
        <f>C22+C27+C28</f>
        <v>633070.981</v>
      </c>
      <c r="D21" s="29">
        <f t="shared" si="0"/>
        <v>72.22795283661978</v>
      </c>
    </row>
    <row r="22" spans="1:4" ht="36">
      <c r="A22" s="32" t="s">
        <v>22</v>
      </c>
      <c r="B22" s="33">
        <f>B23+B24+B25+B26</f>
        <v>873530.273</v>
      </c>
      <c r="C22" s="33">
        <f>C23+C24+C25+C26</f>
        <v>635199.3890000001</v>
      </c>
      <c r="D22" s="35">
        <f t="shared" si="0"/>
        <v>72.71635667742909</v>
      </c>
    </row>
    <row r="23" spans="1:4" ht="24">
      <c r="A23" s="32" t="s">
        <v>23</v>
      </c>
      <c r="B23" s="33">
        <v>361961.5</v>
      </c>
      <c r="C23" s="36">
        <v>277300.613</v>
      </c>
      <c r="D23" s="35">
        <f t="shared" si="0"/>
        <v>76.61052708644428</v>
      </c>
    </row>
    <row r="24" spans="1:4" ht="24">
      <c r="A24" s="32" t="s">
        <v>24</v>
      </c>
      <c r="B24" s="33">
        <v>47290.47</v>
      </c>
      <c r="C24" s="36">
        <v>20196.564</v>
      </c>
      <c r="D24" s="35">
        <f t="shared" si="0"/>
        <v>42.707471505358264</v>
      </c>
    </row>
    <row r="25" spans="1:4" ht="24">
      <c r="A25" s="32" t="s">
        <v>25</v>
      </c>
      <c r="B25" s="33">
        <v>464034.949</v>
      </c>
      <c r="C25" s="36">
        <v>337458.858</v>
      </c>
      <c r="D25" s="35">
        <f t="shared" si="0"/>
        <v>72.72272459805608</v>
      </c>
    </row>
    <row r="26" spans="1:4" ht="12.75">
      <c r="A26" s="32" t="s">
        <v>26</v>
      </c>
      <c r="B26" s="33">
        <v>243.354</v>
      </c>
      <c r="C26" s="36">
        <v>243.354</v>
      </c>
      <c r="D26" s="35">
        <f t="shared" si="0"/>
        <v>100</v>
      </c>
    </row>
    <row r="27" spans="1:4" ht="12.75">
      <c r="A27" s="32" t="s">
        <v>70</v>
      </c>
      <c r="B27" s="33">
        <v>2960</v>
      </c>
      <c r="C27" s="36">
        <v>854.264</v>
      </c>
      <c r="D27" s="35">
        <f t="shared" si="0"/>
        <v>28.86027027027027</v>
      </c>
    </row>
    <row r="28" spans="1:4" ht="36">
      <c r="A28" s="32" t="s">
        <v>71</v>
      </c>
      <c r="B28" s="33"/>
      <c r="C28" s="36">
        <v>-2982.672</v>
      </c>
      <c r="D28" s="35"/>
    </row>
    <row r="29" spans="1:4" ht="12.75">
      <c r="A29" s="30" t="s">
        <v>27</v>
      </c>
      <c r="B29" s="28">
        <f>B7+B21</f>
        <v>986588.0730000001</v>
      </c>
      <c r="C29" s="28">
        <f>C7+C21</f>
        <v>722200.29</v>
      </c>
      <c r="D29" s="29">
        <f t="shared" si="0"/>
        <v>73.20180628212398</v>
      </c>
    </row>
    <row r="30" spans="1:4" ht="12.75">
      <c r="A30" s="50"/>
      <c r="B30" s="51"/>
      <c r="C30" s="51"/>
      <c r="D30" s="52"/>
    </row>
    <row r="31" spans="1:4" ht="12.75">
      <c r="A31" s="50" t="s">
        <v>12</v>
      </c>
      <c r="B31" s="38">
        <f>SUM(B32:B37)</f>
        <v>50451.78</v>
      </c>
      <c r="C31" s="38">
        <f>SUM(C32:C37)</f>
        <v>38613.03</v>
      </c>
      <c r="D31" s="52">
        <f t="shared" si="0"/>
        <v>76.53452464908077</v>
      </c>
    </row>
    <row r="32" spans="1:4" ht="24">
      <c r="A32" s="32" t="s">
        <v>44</v>
      </c>
      <c r="B32" s="34">
        <v>795.3</v>
      </c>
      <c r="C32" s="36">
        <v>566.47</v>
      </c>
      <c r="D32" s="35">
        <f t="shared" si="0"/>
        <v>71.22720985791527</v>
      </c>
    </row>
    <row r="33" spans="1:4" ht="36">
      <c r="A33" s="32" t="s">
        <v>45</v>
      </c>
      <c r="B33" s="34">
        <v>1062.3</v>
      </c>
      <c r="C33" s="36">
        <v>827.8</v>
      </c>
      <c r="D33" s="35">
        <f t="shared" si="0"/>
        <v>77.92525651887414</v>
      </c>
    </row>
    <row r="34" spans="1:4" ht="36">
      <c r="A34" s="32" t="s">
        <v>46</v>
      </c>
      <c r="B34" s="34">
        <v>16903.57</v>
      </c>
      <c r="C34" s="36">
        <v>13198.31</v>
      </c>
      <c r="D34" s="35">
        <f t="shared" si="0"/>
        <v>78.08001505007522</v>
      </c>
    </row>
    <row r="35" spans="1:4" ht="36">
      <c r="A35" s="32" t="s">
        <v>47</v>
      </c>
      <c r="B35" s="34">
        <v>632.72</v>
      </c>
      <c r="C35" s="36">
        <v>282.1</v>
      </c>
      <c r="D35" s="35">
        <f t="shared" si="0"/>
        <v>44.585282589455055</v>
      </c>
    </row>
    <row r="36" spans="1:4" ht="12.75">
      <c r="A36" s="32" t="s">
        <v>48</v>
      </c>
      <c r="B36" s="34">
        <v>291.9</v>
      </c>
      <c r="C36" s="36">
        <v>0</v>
      </c>
      <c r="D36" s="35">
        <f t="shared" si="0"/>
        <v>0</v>
      </c>
    </row>
    <row r="37" spans="1:4" ht="12.75">
      <c r="A37" s="32" t="s">
        <v>49</v>
      </c>
      <c r="B37" s="34">
        <v>30765.99</v>
      </c>
      <c r="C37" s="36">
        <v>23738.35</v>
      </c>
      <c r="D37" s="35">
        <f t="shared" si="0"/>
        <v>77.1577641415082</v>
      </c>
    </row>
    <row r="38" spans="1:4" ht="12.75">
      <c r="A38" s="30" t="s">
        <v>34</v>
      </c>
      <c r="B38" s="28">
        <f>B39</f>
        <v>967.1</v>
      </c>
      <c r="C38" s="28">
        <f>C39</f>
        <v>702</v>
      </c>
      <c r="D38" s="29">
        <f t="shared" si="0"/>
        <v>72.5881501395926</v>
      </c>
    </row>
    <row r="39" spans="1:4" ht="12.75">
      <c r="A39" s="32" t="s">
        <v>50</v>
      </c>
      <c r="B39" s="33">
        <v>967.1</v>
      </c>
      <c r="C39" s="36">
        <v>702</v>
      </c>
      <c r="D39" s="29">
        <f t="shared" si="0"/>
        <v>72.5881501395926</v>
      </c>
    </row>
    <row r="40" spans="1:4" ht="22.5">
      <c r="A40" s="30" t="s">
        <v>13</v>
      </c>
      <c r="B40" s="38">
        <f>B41</f>
        <v>2757.7</v>
      </c>
      <c r="C40" s="38">
        <f>C41</f>
        <v>1896.77</v>
      </c>
      <c r="D40" s="29">
        <f t="shared" si="0"/>
        <v>68.7808681147333</v>
      </c>
    </row>
    <row r="41" spans="1:4" ht="24">
      <c r="A41" s="32" t="s">
        <v>51</v>
      </c>
      <c r="B41" s="34">
        <v>2757.7</v>
      </c>
      <c r="C41" s="36">
        <v>1896.77</v>
      </c>
      <c r="D41" s="35">
        <f t="shared" si="0"/>
        <v>68.7808681147333</v>
      </c>
    </row>
    <row r="42" spans="1:4" ht="12.75">
      <c r="A42" s="30" t="s">
        <v>14</v>
      </c>
      <c r="B42" s="38">
        <f>SUM(B43:B46)</f>
        <v>10697.79</v>
      </c>
      <c r="C42" s="38">
        <f>SUM(C43:C46)</f>
        <v>7765.5599999999995</v>
      </c>
      <c r="D42" s="29">
        <f t="shared" si="0"/>
        <v>72.59032005675937</v>
      </c>
    </row>
    <row r="43" spans="1:4" ht="12.75">
      <c r="A43" s="32" t="s">
        <v>72</v>
      </c>
      <c r="B43" s="34">
        <v>6611.04</v>
      </c>
      <c r="C43" s="36">
        <v>4752.15</v>
      </c>
      <c r="D43" s="35">
        <f t="shared" si="0"/>
        <v>71.88203368910186</v>
      </c>
    </row>
    <row r="44" spans="1:4" ht="12.75">
      <c r="A44" s="32" t="s">
        <v>52</v>
      </c>
      <c r="B44" s="34">
        <v>2316.05</v>
      </c>
      <c r="C44" s="36">
        <v>1784.22</v>
      </c>
      <c r="D44" s="35">
        <f t="shared" si="0"/>
        <v>77.03719695170656</v>
      </c>
    </row>
    <row r="45" spans="1:4" ht="12.75">
      <c r="A45" s="32" t="s">
        <v>53</v>
      </c>
      <c r="B45" s="34">
        <v>1610.7</v>
      </c>
      <c r="C45" s="36">
        <v>1129.2</v>
      </c>
      <c r="D45" s="35">
        <f t="shared" si="0"/>
        <v>70.10616502141926</v>
      </c>
    </row>
    <row r="46" spans="1:4" ht="12.75">
      <c r="A46" s="32" t="s">
        <v>54</v>
      </c>
      <c r="B46" s="34">
        <v>160</v>
      </c>
      <c r="C46" s="36">
        <v>99.99</v>
      </c>
      <c r="D46" s="35">
        <f t="shared" si="0"/>
        <v>62.49374999999999</v>
      </c>
    </row>
    <row r="47" spans="1:4" ht="12.75">
      <c r="A47" s="30" t="s">
        <v>5</v>
      </c>
      <c r="B47" s="38">
        <f>SUM(B48:B50)</f>
        <v>38909.310000000005</v>
      </c>
      <c r="C47" s="38">
        <f>SUM(C48:C50)</f>
        <v>10079.199999999999</v>
      </c>
      <c r="D47" s="29">
        <f t="shared" si="0"/>
        <v>25.904340118084846</v>
      </c>
    </row>
    <row r="48" spans="1:4" ht="12.75">
      <c r="A48" s="32" t="s">
        <v>55</v>
      </c>
      <c r="B48" s="34">
        <v>497.26</v>
      </c>
      <c r="C48" s="36">
        <v>375.48</v>
      </c>
      <c r="D48" s="35">
        <f t="shared" si="0"/>
        <v>75.50979366930781</v>
      </c>
    </row>
    <row r="49" spans="1:4" ht="12.75">
      <c r="A49" s="32" t="s">
        <v>56</v>
      </c>
      <c r="B49" s="34">
        <v>38312.05</v>
      </c>
      <c r="C49" s="36">
        <v>9703.72</v>
      </c>
      <c r="D49" s="35">
        <f t="shared" si="0"/>
        <v>25.328114783729923</v>
      </c>
    </row>
    <row r="50" spans="1:4" ht="12.75">
      <c r="A50" s="32" t="s">
        <v>106</v>
      </c>
      <c r="B50" s="34">
        <v>100</v>
      </c>
      <c r="C50" s="36"/>
      <c r="D50" s="35"/>
    </row>
    <row r="51" spans="1:4" ht="12.75">
      <c r="A51" s="30" t="s">
        <v>6</v>
      </c>
      <c r="B51" s="38">
        <f>SUM(B52:B56)</f>
        <v>454518.76</v>
      </c>
      <c r="C51" s="38">
        <f>SUM(C52:C56)</f>
        <v>306493.9</v>
      </c>
      <c r="D51" s="29">
        <f t="shared" si="0"/>
        <v>67.43261818280064</v>
      </c>
    </row>
    <row r="52" spans="1:4" ht="12.75">
      <c r="A52" s="32" t="s">
        <v>57</v>
      </c>
      <c r="B52" s="34">
        <v>135844.74</v>
      </c>
      <c r="C52" s="36">
        <v>99061.11</v>
      </c>
      <c r="D52" s="35">
        <f t="shared" si="0"/>
        <v>72.92230085610971</v>
      </c>
    </row>
    <row r="53" spans="1:4" ht="12.75">
      <c r="A53" s="32" t="s">
        <v>58</v>
      </c>
      <c r="B53" s="34">
        <v>251307.64</v>
      </c>
      <c r="C53" s="36">
        <v>158112.74</v>
      </c>
      <c r="D53" s="35">
        <f t="shared" si="0"/>
        <v>62.91601003455366</v>
      </c>
    </row>
    <row r="54" spans="1:4" ht="12.75">
      <c r="A54" s="32" t="s">
        <v>93</v>
      </c>
      <c r="B54" s="34">
        <v>45974.99</v>
      </c>
      <c r="C54" s="36">
        <v>33690.41</v>
      </c>
      <c r="D54" s="35">
        <f t="shared" si="0"/>
        <v>73.27986368240647</v>
      </c>
    </row>
    <row r="55" spans="1:4" ht="12.75">
      <c r="A55" s="32" t="s">
        <v>59</v>
      </c>
      <c r="B55" s="34">
        <v>3183.52</v>
      </c>
      <c r="C55" s="36">
        <v>2349.34</v>
      </c>
      <c r="D55" s="35">
        <f t="shared" si="0"/>
        <v>73.79692918530432</v>
      </c>
    </row>
    <row r="56" spans="1:4" ht="12.75">
      <c r="A56" s="32" t="s">
        <v>60</v>
      </c>
      <c r="B56" s="34">
        <v>18207.87</v>
      </c>
      <c r="C56" s="36">
        <v>13280.3</v>
      </c>
      <c r="D56" s="35">
        <f t="shared" si="0"/>
        <v>72.93714201606228</v>
      </c>
    </row>
    <row r="57" spans="1:4" ht="12.75">
      <c r="A57" s="30" t="s">
        <v>35</v>
      </c>
      <c r="B57" s="38">
        <f>SUM(B58:B59)</f>
        <v>81197.83</v>
      </c>
      <c r="C57" s="38">
        <f>SUM(C58:C59)</f>
        <v>57214.78</v>
      </c>
      <c r="D57" s="29">
        <f t="shared" si="0"/>
        <v>70.46343479868858</v>
      </c>
    </row>
    <row r="58" spans="1:4" ht="12.75">
      <c r="A58" s="32" t="s">
        <v>61</v>
      </c>
      <c r="B58" s="34">
        <v>76866.55</v>
      </c>
      <c r="C58" s="36">
        <v>53841.56</v>
      </c>
      <c r="D58" s="35">
        <f t="shared" si="0"/>
        <v>70.04550093636308</v>
      </c>
    </row>
    <row r="59" spans="1:4" ht="12.75">
      <c r="A59" s="32" t="s">
        <v>62</v>
      </c>
      <c r="B59" s="34">
        <v>4331.28</v>
      </c>
      <c r="C59" s="36">
        <v>3373.22</v>
      </c>
      <c r="D59" s="35">
        <f t="shared" si="0"/>
        <v>77.88044180934966</v>
      </c>
    </row>
    <row r="60" spans="1:4" ht="12.75">
      <c r="A60" s="30" t="s">
        <v>7</v>
      </c>
      <c r="B60" s="38">
        <f>B61+B62+B63+B64+B65</f>
        <v>260781.8</v>
      </c>
      <c r="C60" s="38">
        <f>C61+C62+C63+C64+C65</f>
        <v>184213.7</v>
      </c>
      <c r="D60" s="29">
        <f t="shared" si="0"/>
        <v>70.63901698661486</v>
      </c>
    </row>
    <row r="61" spans="1:4" ht="12.75">
      <c r="A61" s="32" t="s">
        <v>63</v>
      </c>
      <c r="B61" s="34">
        <v>1700</v>
      </c>
      <c r="C61" s="36">
        <v>1104</v>
      </c>
      <c r="D61" s="35">
        <f t="shared" si="0"/>
        <v>64.94117647058823</v>
      </c>
    </row>
    <row r="62" spans="1:4" ht="12.75">
      <c r="A62" s="32" t="s">
        <v>64</v>
      </c>
      <c r="B62" s="34">
        <v>51494.4</v>
      </c>
      <c r="C62" s="36">
        <v>37912.4</v>
      </c>
      <c r="D62" s="35">
        <f t="shared" si="0"/>
        <v>73.62431643052449</v>
      </c>
    </row>
    <row r="63" spans="1:4" ht="12.75">
      <c r="A63" s="32" t="s">
        <v>65</v>
      </c>
      <c r="B63" s="34">
        <v>104483.2</v>
      </c>
      <c r="C63" s="36">
        <v>75631.71</v>
      </c>
      <c r="D63" s="35">
        <f t="shared" si="0"/>
        <v>72.38647935744694</v>
      </c>
    </row>
    <row r="64" spans="1:4" ht="12.75">
      <c r="A64" s="32" t="s">
        <v>66</v>
      </c>
      <c r="B64" s="34">
        <v>93565.27</v>
      </c>
      <c r="C64" s="36">
        <v>62223.24</v>
      </c>
      <c r="D64" s="35">
        <f t="shared" si="0"/>
        <v>66.50249606504636</v>
      </c>
    </row>
    <row r="65" spans="1:4" ht="12.75">
      <c r="A65" s="32" t="s">
        <v>67</v>
      </c>
      <c r="B65" s="34">
        <v>9538.93</v>
      </c>
      <c r="C65" s="36">
        <v>7342.35</v>
      </c>
      <c r="D65" s="35">
        <f t="shared" si="0"/>
        <v>76.9724696585466</v>
      </c>
    </row>
    <row r="66" spans="1:4" ht="12.75">
      <c r="A66" s="30" t="s">
        <v>36</v>
      </c>
      <c r="B66" s="28">
        <v>2174.9</v>
      </c>
      <c r="C66" s="28">
        <v>1340.91</v>
      </c>
      <c r="D66" s="29">
        <f t="shared" si="0"/>
        <v>61.65386914340889</v>
      </c>
    </row>
    <row r="67" spans="1:4" ht="12.75">
      <c r="A67" s="30" t="s">
        <v>37</v>
      </c>
      <c r="B67" s="28">
        <v>2266</v>
      </c>
      <c r="C67" s="28">
        <v>1660.83</v>
      </c>
      <c r="D67" s="29">
        <f t="shared" si="0"/>
        <v>73.29346866725507</v>
      </c>
    </row>
    <row r="68" spans="1:4" ht="22.5">
      <c r="A68" s="30" t="s">
        <v>38</v>
      </c>
      <c r="B68" s="28">
        <v>100</v>
      </c>
      <c r="C68" s="28">
        <v>42.55</v>
      </c>
      <c r="D68" s="29">
        <f t="shared" si="0"/>
        <v>42.55</v>
      </c>
    </row>
    <row r="69" spans="1:4" ht="22.5">
      <c r="A69" s="30" t="s">
        <v>41</v>
      </c>
      <c r="B69" s="28">
        <f>B70+B71</f>
        <v>84135.12000000001</v>
      </c>
      <c r="C69" s="28">
        <f>C70+C71</f>
        <v>68545.1</v>
      </c>
      <c r="D69" s="29">
        <f t="shared" si="0"/>
        <v>81.47025879323641</v>
      </c>
    </row>
    <row r="70" spans="1:4" ht="24">
      <c r="A70" s="32" t="s">
        <v>31</v>
      </c>
      <c r="B70" s="33">
        <v>78153.32</v>
      </c>
      <c r="C70" s="36">
        <v>63560</v>
      </c>
      <c r="D70" s="35">
        <f t="shared" si="0"/>
        <v>81.32731917210938</v>
      </c>
    </row>
    <row r="71" spans="1:4" ht="12.75">
      <c r="A71" s="32" t="s">
        <v>40</v>
      </c>
      <c r="B71" s="33">
        <v>5981.8</v>
      </c>
      <c r="C71" s="36">
        <v>4985.1</v>
      </c>
      <c r="D71" s="35">
        <f t="shared" si="0"/>
        <v>83.3377913002775</v>
      </c>
    </row>
    <row r="72" spans="1:4" ht="12.75">
      <c r="A72" s="30" t="s">
        <v>28</v>
      </c>
      <c r="B72" s="28">
        <f>B31+B38+B40+B42+B47+B51+B57+B60+B66+B67+B68+B69</f>
        <v>988958.0899999999</v>
      </c>
      <c r="C72" s="28">
        <f>C31+C38+C40+C42+C47+C51+C57+C60+C66+C67+C68+C69</f>
        <v>678568.33</v>
      </c>
      <c r="D72" s="29">
        <f t="shared" si="0"/>
        <v>68.6144677779015</v>
      </c>
    </row>
    <row r="73" spans="1:4" ht="22.5">
      <c r="A73" s="30" t="s">
        <v>29</v>
      </c>
      <c r="B73" s="34"/>
      <c r="C73" s="34">
        <f>C29-C72</f>
        <v>43631.96000000008</v>
      </c>
      <c r="D73" s="29"/>
    </row>
    <row r="74" spans="1:4" ht="12.75">
      <c r="A74" s="39"/>
      <c r="B74" s="40" t="s">
        <v>42</v>
      </c>
      <c r="C74" s="41"/>
      <c r="D74" s="13"/>
    </row>
    <row r="75" spans="1:4" ht="12.75">
      <c r="A75" s="42"/>
      <c r="B75" s="43"/>
      <c r="C75" s="44"/>
      <c r="D75" s="13"/>
    </row>
    <row r="76" spans="1:4" ht="30">
      <c r="A76" s="55" t="s">
        <v>1</v>
      </c>
      <c r="B76" s="53" t="s">
        <v>94</v>
      </c>
      <c r="C76" s="54" t="s">
        <v>33</v>
      </c>
      <c r="D76" s="13"/>
    </row>
    <row r="77" spans="1:4" ht="23.25">
      <c r="A77" s="1" t="s">
        <v>30</v>
      </c>
      <c r="B77" s="6">
        <f>B78</f>
        <v>2370000</v>
      </c>
      <c r="C77" s="6">
        <f>C78+C90</f>
        <v>-43631976.43000007</v>
      </c>
      <c r="D77" s="13"/>
    </row>
    <row r="78" spans="1:4" ht="22.5">
      <c r="A78" s="45" t="s">
        <v>73</v>
      </c>
      <c r="B78" s="3">
        <v>2370000</v>
      </c>
      <c r="C78" s="3"/>
      <c r="D78" s="13"/>
    </row>
    <row r="79" spans="1:4" ht="24">
      <c r="A79" s="11" t="s">
        <v>83</v>
      </c>
      <c r="B79" s="3">
        <v>1580000</v>
      </c>
      <c r="C79" s="3"/>
      <c r="D79" s="13"/>
    </row>
    <row r="80" spans="1:4" ht="23.25">
      <c r="A80" s="5" t="s">
        <v>84</v>
      </c>
      <c r="B80" s="4">
        <v>2370000</v>
      </c>
      <c r="C80" s="7"/>
      <c r="D80" s="22"/>
    </row>
    <row r="81" spans="1:4" ht="23.25">
      <c r="A81" s="2" t="s">
        <v>85</v>
      </c>
      <c r="B81" s="4">
        <v>2370000</v>
      </c>
      <c r="C81" s="8"/>
      <c r="D81" s="22"/>
    </row>
    <row r="82" spans="1:4" ht="23.25">
      <c r="A82" s="2" t="s">
        <v>86</v>
      </c>
      <c r="B82" s="4">
        <v>-790000</v>
      </c>
      <c r="C82" s="9"/>
      <c r="D82" s="13"/>
    </row>
    <row r="83" spans="1:4" ht="34.5">
      <c r="A83" s="5" t="s">
        <v>87</v>
      </c>
      <c r="B83" s="4">
        <v>-790000</v>
      </c>
      <c r="C83" s="47"/>
      <c r="D83" s="22"/>
    </row>
    <row r="84" spans="1:4" ht="23.25">
      <c r="A84" s="2" t="s">
        <v>74</v>
      </c>
      <c r="B84" s="46">
        <v>790000</v>
      </c>
      <c r="C84" s="47"/>
      <c r="D84" s="22"/>
    </row>
    <row r="85" spans="1:4" ht="34.5">
      <c r="A85" s="2" t="s">
        <v>75</v>
      </c>
      <c r="B85" s="46">
        <v>790000</v>
      </c>
      <c r="C85" s="47"/>
      <c r="D85" s="22"/>
    </row>
    <row r="86" spans="1:4" ht="34.5">
      <c r="A86" s="2" t="s">
        <v>88</v>
      </c>
      <c r="B86" s="4">
        <v>30000000</v>
      </c>
      <c r="C86" s="4"/>
      <c r="D86" s="22"/>
    </row>
    <row r="87" spans="1:4" ht="34.5">
      <c r="A87" s="2" t="s">
        <v>76</v>
      </c>
      <c r="B87" s="4">
        <v>30000000</v>
      </c>
      <c r="C87" s="8"/>
      <c r="D87" s="22"/>
    </row>
    <row r="88" spans="1:4" ht="34.5">
      <c r="A88" s="5" t="s">
        <v>77</v>
      </c>
      <c r="B88" s="4">
        <v>-29210000</v>
      </c>
      <c r="C88" s="47"/>
      <c r="D88" s="13"/>
    </row>
    <row r="89" spans="1:4" ht="34.5">
      <c r="A89" s="5" t="s">
        <v>78</v>
      </c>
      <c r="B89" s="4">
        <v>-29210000</v>
      </c>
      <c r="C89" s="47">
        <v>0</v>
      </c>
      <c r="D89" s="22"/>
    </row>
    <row r="90" spans="1:4" ht="12.75">
      <c r="A90" s="12" t="s">
        <v>89</v>
      </c>
      <c r="B90" s="8">
        <f>B93+B96</f>
        <v>0</v>
      </c>
      <c r="C90" s="48">
        <f>C91</f>
        <v>-43631976.43000007</v>
      </c>
      <c r="D90" s="22"/>
    </row>
    <row r="91" spans="1:4" ht="23.25">
      <c r="A91" s="5" t="s">
        <v>79</v>
      </c>
      <c r="B91" s="10">
        <f>B92+B96</f>
        <v>0</v>
      </c>
      <c r="C91" s="49">
        <f>C92+C96</f>
        <v>-43631976.43000007</v>
      </c>
      <c r="D91" s="22"/>
    </row>
    <row r="92" spans="1:4" ht="12.75">
      <c r="A92" s="5" t="s">
        <v>99</v>
      </c>
      <c r="B92" s="4">
        <v>-1018958073.84</v>
      </c>
      <c r="C92" s="49">
        <v>-726655073.1</v>
      </c>
      <c r="D92" s="22"/>
    </row>
    <row r="93" spans="1:4" ht="12.75">
      <c r="A93" s="5" t="s">
        <v>100</v>
      </c>
      <c r="B93" s="4">
        <v>-1018958073.84</v>
      </c>
      <c r="C93" s="49">
        <v>-726655073.1</v>
      </c>
      <c r="D93" s="13"/>
    </row>
    <row r="94" spans="1:4" ht="23.25">
      <c r="A94" s="5" t="s">
        <v>101</v>
      </c>
      <c r="B94" s="4">
        <v>-1018958073.84</v>
      </c>
      <c r="C94" s="49">
        <v>-726655073.1</v>
      </c>
      <c r="D94" s="14"/>
    </row>
    <row r="95" spans="1:4" ht="23.25">
      <c r="A95" s="5" t="s">
        <v>102</v>
      </c>
      <c r="B95" s="4">
        <v>-1018958073.84</v>
      </c>
      <c r="C95" s="49">
        <v>-726655073.1</v>
      </c>
      <c r="D95" s="14"/>
    </row>
    <row r="96" spans="1:4" ht="13.5">
      <c r="A96" s="5" t="s">
        <v>80</v>
      </c>
      <c r="B96" s="4">
        <v>1018958073.84</v>
      </c>
      <c r="C96" s="49">
        <v>683023096.67</v>
      </c>
      <c r="D96" s="14"/>
    </row>
    <row r="97" spans="1:4" ht="13.5">
      <c r="A97" s="5" t="s">
        <v>81</v>
      </c>
      <c r="B97" s="4">
        <v>1018958073.84</v>
      </c>
      <c r="C97" s="49">
        <v>683023096.67</v>
      </c>
      <c r="D97" s="14"/>
    </row>
    <row r="98" spans="1:4" ht="23.25">
      <c r="A98" s="5" t="s">
        <v>90</v>
      </c>
      <c r="B98" s="4">
        <v>1018958073.84</v>
      </c>
      <c r="C98" s="49">
        <v>683023096.67</v>
      </c>
      <c r="D98" s="14"/>
    </row>
    <row r="99" spans="1:4" ht="23.25">
      <c r="A99" s="5" t="s">
        <v>82</v>
      </c>
      <c r="B99" s="4">
        <v>1018958073.84</v>
      </c>
      <c r="C99" s="49">
        <v>683023096.67</v>
      </c>
      <c r="D99" s="14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Ирина Сергеевна</cp:lastModifiedBy>
  <cp:lastPrinted>2018-01-18T03:58:41Z</cp:lastPrinted>
  <dcterms:created xsi:type="dcterms:W3CDTF">1999-05-18T09:48:14Z</dcterms:created>
  <dcterms:modified xsi:type="dcterms:W3CDTF">2018-01-22T04:08:49Z</dcterms:modified>
  <cp:category/>
  <cp:version/>
  <cp:contentType/>
  <cp:contentStatus/>
</cp:coreProperties>
</file>