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16830" windowHeight="1156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11" i="1" l="1"/>
  <c r="L48" i="1"/>
  <c r="L39" i="1"/>
  <c r="L43" i="1"/>
  <c r="L28" i="1"/>
  <c r="L23" i="1" l="1"/>
  <c r="L35" i="1"/>
  <c r="L31" i="1"/>
  <c r="L49" i="1" l="1"/>
  <c r="D35" i="1"/>
  <c r="E35" i="1"/>
  <c r="F35" i="1"/>
  <c r="G35" i="1"/>
  <c r="H35" i="1"/>
  <c r="I35" i="1"/>
  <c r="J35" i="1"/>
  <c r="K35" i="1"/>
  <c r="C35" i="1"/>
  <c r="D39" i="1"/>
  <c r="E39" i="1"/>
  <c r="F39" i="1"/>
  <c r="G39" i="1"/>
  <c r="H39" i="1"/>
  <c r="I39" i="1"/>
  <c r="J39" i="1"/>
  <c r="K39" i="1"/>
  <c r="C39" i="1"/>
  <c r="D43" i="1"/>
  <c r="E43" i="1"/>
  <c r="F43" i="1"/>
  <c r="G43" i="1"/>
  <c r="H43" i="1"/>
  <c r="I43" i="1"/>
  <c r="J43" i="1"/>
  <c r="K43" i="1"/>
  <c r="C43" i="1"/>
  <c r="D48" i="1"/>
  <c r="E48" i="1"/>
  <c r="F48" i="1"/>
  <c r="G48" i="1"/>
  <c r="H48" i="1"/>
  <c r="I48" i="1"/>
  <c r="J48" i="1"/>
  <c r="K48" i="1"/>
  <c r="C48" i="1"/>
  <c r="D28" i="1"/>
  <c r="E28" i="1"/>
  <c r="F28" i="1"/>
  <c r="G28" i="1"/>
  <c r="H28" i="1"/>
  <c r="I28" i="1"/>
  <c r="J28" i="1"/>
  <c r="K28" i="1"/>
  <c r="C28" i="1"/>
  <c r="D31" i="1"/>
  <c r="E31" i="1"/>
  <c r="F31" i="1"/>
  <c r="G31" i="1"/>
  <c r="H31" i="1"/>
  <c r="I31" i="1"/>
  <c r="J31" i="1"/>
  <c r="K31" i="1"/>
  <c r="C31" i="1"/>
  <c r="D23" i="1"/>
  <c r="E23" i="1"/>
  <c r="F23" i="1"/>
  <c r="G23" i="1"/>
  <c r="H23" i="1"/>
  <c r="I23" i="1"/>
  <c r="J23" i="1"/>
  <c r="K23" i="1"/>
  <c r="C23" i="1"/>
  <c r="D11" i="1"/>
  <c r="E11" i="1"/>
  <c r="F11" i="1"/>
  <c r="G11" i="1"/>
  <c r="H11" i="1"/>
  <c r="I11" i="1"/>
  <c r="J11" i="1"/>
  <c r="K11" i="1"/>
  <c r="C11" i="1"/>
  <c r="I49" i="1" l="1"/>
  <c r="K50" i="1"/>
  <c r="C50" i="1"/>
  <c r="C49" i="1"/>
  <c r="I50" i="1"/>
  <c r="H50" i="1"/>
  <c r="H49" i="1"/>
  <c r="J49" i="1"/>
  <c r="J50" i="1"/>
  <c r="G50" i="1"/>
  <c r="G49" i="1"/>
  <c r="F50" i="1"/>
  <c r="F49" i="1"/>
  <c r="D50" i="1"/>
  <c r="D49" i="1"/>
  <c r="E50" i="1"/>
  <c r="E49" i="1"/>
  <c r="K49" i="1"/>
  <c r="M49" i="1" l="1"/>
  <c r="C53" i="1"/>
  <c r="M50" i="1"/>
  <c r="C52" i="1" l="1"/>
  <c r="L52" i="1"/>
  <c r="K52" i="1"/>
  <c r="G52" i="1"/>
  <c r="J52" i="1"/>
  <c r="E52" i="1"/>
  <c r="F52" i="1"/>
  <c r="D52" i="1"/>
  <c r="I52" i="1"/>
  <c r="H52" i="1"/>
  <c r="M52" i="1" l="1"/>
  <c r="C54" i="1" s="1"/>
  <c r="C56" i="1" l="1"/>
  <c r="D57" i="1" s="1"/>
  <c r="C57" i="1"/>
  <c r="D58" i="1" s="1"/>
</calcChain>
</file>

<file path=xl/sharedStrings.xml><?xml version="1.0" encoding="utf-8"?>
<sst xmlns="http://schemas.openxmlformats.org/spreadsheetml/2006/main" count="91" uniqueCount="84">
  <si>
    <t>Наименование показателя</t>
  </si>
  <si>
    <t>Оценка, в баллах</t>
  </si>
  <si>
    <t>Коэффициент сложности управления финансами</t>
  </si>
  <si>
    <t>Количество изменений, внесенных в сводную бюджетную роспись местного бюджета</t>
  </si>
  <si>
    <t>Доля суммы изменений в сводную бюджетную роспись местного бюджета</t>
  </si>
  <si>
    <t>Качество планирования расходов на предоставление субсидий на иные цели</t>
  </si>
  <si>
    <t>Доля неисполненных на конец отчетного финансового года бюджетных ассигнований</t>
  </si>
  <si>
    <t>Равномерность расходов</t>
  </si>
  <si>
    <t>Эффективность управления просроченной кредиторской задолженностью</t>
  </si>
  <si>
    <t>Эффективность управления дебиторской задолженностью по расчетам с дебиторами по расходам</t>
  </si>
  <si>
    <t>Результативность использования субсидий из федерального и областного бюджетов в отчетном финансовом году</t>
  </si>
  <si>
    <t>Уровень исполнения расходов главного распорядителя бюджетных средств, источником финансового обеспечения которых являются межбюджетные трансферты из федерального и областного бюджетов</t>
  </si>
  <si>
    <t>Нарушение правил, условий предоставления бюджетных инвестиций, субсидий</t>
  </si>
  <si>
    <t>Нецелевое использование бюджетных средств</t>
  </si>
  <si>
    <t>Качество управления объектами незавершенного строительства</t>
  </si>
  <si>
    <t>Иски о возмещении ущерба (в денежном выражении)</t>
  </si>
  <si>
    <t>Отклонение кассового исполнения по налоговым и неналоговым доходам (по состоянию на 31 декабря отчетного года) от показателей прогноза кассовых поступлений по налоговым и неналоговым доходам (по состоянию на 1 января отчетного года) местного бюджета</t>
  </si>
  <si>
    <t>Эффективность управления просроченной дебиторской задолженностью по расчетам с дебиторами по доходам</t>
  </si>
  <si>
    <t>Объем невыясненных поступлений, зачисленных в местный бюджет и не уточненных главным администратором доходов местного бюджета, по состоянию на 31 декабря отчетного финансового года</t>
  </si>
  <si>
    <t>Нарушение срока представления годовой сводной бюджетной и годовой сводной бухгалтерской отчетности бюджетных и автономных учреждений</t>
  </si>
  <si>
    <t>Наличие решения руководителя  главного администратора средств местного бюджета об организации внутреннего финансового аудита</t>
  </si>
  <si>
    <t>Оценка финансовой дисциплины</t>
  </si>
  <si>
    <t>Качество планирования закупок</t>
  </si>
  <si>
    <t>Соблюдение действующего законодательства в сфере муниципальных закупок</t>
  </si>
  <si>
    <t>Нарушения при управлении и распоряжении муниципальной собственностью</t>
  </si>
  <si>
    <t>Качество управления недвижимым имуществом, переданным в аренду</t>
  </si>
  <si>
    <t>Размещение информации на официальном сайте Российской Федерации www.bus.gov.ru</t>
  </si>
  <si>
    <t>Выполнение показателей результативности, установленных муниципальными программами</t>
  </si>
  <si>
    <t>Своевременность утверждения муниципальных заданий на оказание муниципальных услуг</t>
  </si>
  <si>
    <t>ОБЩИЙ БАЛЛ</t>
  </si>
  <si>
    <t>1.     Качество бюджетного планирования</t>
  </si>
  <si>
    <t>2.     Качество управления расходами бюджета</t>
  </si>
  <si>
    <t>3.     Качество управление доходами</t>
  </si>
  <si>
    <t>4.     Качество ведения учета и составления бюджетной отчетности</t>
  </si>
  <si>
    <t>5.     Качество организации и осуществления внутреннего финансового аудита и внешнего контроля</t>
  </si>
  <si>
    <t>6.     Качество осуществления закупок товаров, работ, услуг для обеспечения муниципальных нужд</t>
  </si>
  <si>
    <t>7.     Качество управления активами</t>
  </si>
  <si>
    <t>8.     Оценка деятельности по осуществлению функций и полномочий учредителя</t>
  </si>
  <si>
    <r>
      <t>Р</t>
    </r>
    <r>
      <rPr>
        <vertAlign val="subscript"/>
        <sz val="8"/>
        <color theme="1"/>
        <rFont val="Times New Roman"/>
        <family val="1"/>
        <charset val="204"/>
      </rPr>
      <t>1.1</t>
    </r>
  </si>
  <si>
    <r>
      <t>Р</t>
    </r>
    <r>
      <rPr>
        <vertAlign val="subscript"/>
        <sz val="8"/>
        <color theme="1"/>
        <rFont val="Times New Roman"/>
        <family val="1"/>
        <charset val="204"/>
      </rPr>
      <t>1.2</t>
    </r>
  </si>
  <si>
    <r>
      <t>Р</t>
    </r>
    <r>
      <rPr>
        <vertAlign val="subscript"/>
        <sz val="8"/>
        <color theme="1"/>
        <rFont val="Times New Roman"/>
        <family val="1"/>
        <charset val="204"/>
      </rPr>
      <t>1.3</t>
    </r>
  </si>
  <si>
    <r>
      <t>Р</t>
    </r>
    <r>
      <rPr>
        <vertAlign val="subscript"/>
        <sz val="8"/>
        <color theme="1"/>
        <rFont val="Times New Roman"/>
        <family val="1"/>
        <charset val="204"/>
      </rPr>
      <t>2.1</t>
    </r>
  </si>
  <si>
    <r>
      <t>Р</t>
    </r>
    <r>
      <rPr>
        <vertAlign val="subscript"/>
        <sz val="8"/>
        <color theme="1"/>
        <rFont val="Times New Roman"/>
        <family val="1"/>
        <charset val="204"/>
      </rPr>
      <t>2.2</t>
    </r>
  </si>
  <si>
    <r>
      <t>Р</t>
    </r>
    <r>
      <rPr>
        <vertAlign val="subscript"/>
        <sz val="8"/>
        <color theme="1"/>
        <rFont val="Times New Roman"/>
        <family val="1"/>
        <charset val="204"/>
      </rPr>
      <t>2.3</t>
    </r>
  </si>
  <si>
    <r>
      <t>Р</t>
    </r>
    <r>
      <rPr>
        <vertAlign val="subscript"/>
        <sz val="8"/>
        <color theme="1"/>
        <rFont val="Times New Roman"/>
        <family val="1"/>
        <charset val="204"/>
      </rPr>
      <t>2.4</t>
    </r>
  </si>
  <si>
    <r>
      <t>Р</t>
    </r>
    <r>
      <rPr>
        <vertAlign val="subscript"/>
        <sz val="8"/>
        <color theme="1"/>
        <rFont val="Times New Roman"/>
        <family val="1"/>
        <charset val="204"/>
      </rPr>
      <t>2.5</t>
    </r>
  </si>
  <si>
    <r>
      <t>Р</t>
    </r>
    <r>
      <rPr>
        <vertAlign val="subscript"/>
        <sz val="8"/>
        <color theme="1"/>
        <rFont val="Times New Roman"/>
        <family val="1"/>
        <charset val="204"/>
      </rPr>
      <t>2.6</t>
    </r>
  </si>
  <si>
    <r>
      <t>Р</t>
    </r>
    <r>
      <rPr>
        <vertAlign val="subscript"/>
        <sz val="8"/>
        <color theme="1"/>
        <rFont val="Times New Roman"/>
        <family val="1"/>
        <charset val="204"/>
      </rPr>
      <t>2.7</t>
    </r>
  </si>
  <si>
    <r>
      <t>Р</t>
    </r>
    <r>
      <rPr>
        <vertAlign val="subscript"/>
        <sz val="8"/>
        <color theme="1"/>
        <rFont val="Times New Roman"/>
        <family val="1"/>
        <charset val="204"/>
      </rPr>
      <t>2.8</t>
    </r>
  </si>
  <si>
    <r>
      <t>Р</t>
    </r>
    <r>
      <rPr>
        <vertAlign val="subscript"/>
        <sz val="8"/>
        <color theme="1"/>
        <rFont val="Times New Roman"/>
        <family val="1"/>
        <charset val="204"/>
      </rPr>
      <t>2.9</t>
    </r>
  </si>
  <si>
    <r>
      <t>Р</t>
    </r>
    <r>
      <rPr>
        <vertAlign val="subscript"/>
        <sz val="8"/>
        <color theme="1"/>
        <rFont val="Times New Roman"/>
        <family val="1"/>
        <charset val="204"/>
      </rPr>
      <t>2.10</t>
    </r>
  </si>
  <si>
    <r>
      <t>Р</t>
    </r>
    <r>
      <rPr>
        <vertAlign val="subscript"/>
        <sz val="8"/>
        <color theme="1"/>
        <rFont val="Times New Roman"/>
        <family val="1"/>
        <charset val="204"/>
      </rPr>
      <t>3.1</t>
    </r>
  </si>
  <si>
    <r>
      <t>Р</t>
    </r>
    <r>
      <rPr>
        <vertAlign val="subscript"/>
        <sz val="8"/>
        <color theme="1"/>
        <rFont val="Times New Roman"/>
        <family val="1"/>
        <charset val="204"/>
      </rPr>
      <t>3.2</t>
    </r>
  </si>
  <si>
    <r>
      <t>Р</t>
    </r>
    <r>
      <rPr>
        <vertAlign val="subscript"/>
        <sz val="8"/>
        <color theme="1"/>
        <rFont val="Times New Roman"/>
        <family val="1"/>
        <charset val="204"/>
      </rPr>
      <t>3.3</t>
    </r>
  </si>
  <si>
    <r>
      <t>Р</t>
    </r>
    <r>
      <rPr>
        <vertAlign val="subscript"/>
        <sz val="8"/>
        <color theme="1"/>
        <rFont val="Times New Roman"/>
        <family val="1"/>
        <charset val="204"/>
      </rPr>
      <t>4.1</t>
    </r>
  </si>
  <si>
    <r>
      <t>Р</t>
    </r>
    <r>
      <rPr>
        <vertAlign val="subscript"/>
        <sz val="8"/>
        <color theme="1"/>
        <rFont val="Times New Roman"/>
        <family val="1"/>
        <charset val="204"/>
      </rPr>
      <t>5.1</t>
    </r>
  </si>
  <si>
    <r>
      <t>Р</t>
    </r>
    <r>
      <rPr>
        <vertAlign val="subscript"/>
        <sz val="8"/>
        <color theme="1"/>
        <rFont val="Times New Roman"/>
        <family val="1"/>
        <charset val="204"/>
      </rPr>
      <t>5.2</t>
    </r>
  </si>
  <si>
    <r>
      <t>Р</t>
    </r>
    <r>
      <rPr>
        <vertAlign val="subscript"/>
        <sz val="8"/>
        <color theme="1"/>
        <rFont val="Times New Roman"/>
        <family val="1"/>
        <charset val="204"/>
      </rPr>
      <t>6.1</t>
    </r>
  </si>
  <si>
    <r>
      <t>Р</t>
    </r>
    <r>
      <rPr>
        <vertAlign val="subscript"/>
        <sz val="8"/>
        <color theme="1"/>
        <rFont val="Times New Roman"/>
        <family val="1"/>
        <charset val="204"/>
      </rPr>
      <t>6.2</t>
    </r>
  </si>
  <si>
    <r>
      <t>Р</t>
    </r>
    <r>
      <rPr>
        <vertAlign val="subscript"/>
        <sz val="8"/>
        <color theme="1"/>
        <rFont val="Times New Roman"/>
        <family val="1"/>
        <charset val="204"/>
      </rPr>
      <t>7.1</t>
    </r>
  </si>
  <si>
    <r>
      <t>Р</t>
    </r>
    <r>
      <rPr>
        <vertAlign val="subscript"/>
        <sz val="8"/>
        <color theme="1"/>
        <rFont val="Times New Roman"/>
        <family val="1"/>
        <charset val="204"/>
      </rPr>
      <t>7.2</t>
    </r>
  </si>
  <si>
    <r>
      <t>Р</t>
    </r>
    <r>
      <rPr>
        <vertAlign val="subscript"/>
        <sz val="8"/>
        <color theme="1"/>
        <rFont val="Times New Roman"/>
        <family val="1"/>
        <charset val="204"/>
      </rPr>
      <t>8.1</t>
    </r>
  </si>
  <si>
    <r>
      <t>Р</t>
    </r>
    <r>
      <rPr>
        <vertAlign val="subscript"/>
        <sz val="8"/>
        <color theme="1"/>
        <rFont val="Times New Roman"/>
        <family val="1"/>
        <charset val="204"/>
      </rPr>
      <t>8.2</t>
    </r>
  </si>
  <si>
    <r>
      <t>Р</t>
    </r>
    <r>
      <rPr>
        <vertAlign val="subscript"/>
        <sz val="8"/>
        <color theme="1"/>
        <rFont val="Times New Roman"/>
        <family val="1"/>
        <charset val="204"/>
      </rPr>
      <t>8.3</t>
    </r>
  </si>
  <si>
    <t>№ п/п</t>
  </si>
  <si>
    <t>итого</t>
  </si>
  <si>
    <t>АКМО</t>
  </si>
  <si>
    <t>СНД</t>
  </si>
  <si>
    <t>КУМИ</t>
  </si>
  <si>
    <t>ФУ</t>
  </si>
  <si>
    <t>УСЗН</t>
  </si>
  <si>
    <t>УО</t>
  </si>
  <si>
    <t>УКМПИСТ</t>
  </si>
  <si>
    <t>ТУ</t>
  </si>
  <si>
    <t>УЖС</t>
  </si>
  <si>
    <t>без коэффициента</t>
  </si>
  <si>
    <t>высокий рейтинг</t>
  </si>
  <si>
    <t>средний рейтинг</t>
  </si>
  <si>
    <t>низкий рейтинг</t>
  </si>
  <si>
    <t>среднеарифметическое</t>
  </si>
  <si>
    <t>среднеквадратическое</t>
  </si>
  <si>
    <t>отклонение от среднеарефметической</t>
  </si>
  <si>
    <t>КСО</t>
  </si>
  <si>
    <t>Сводная таблица по результатам анализа мониторинга качества финансового менеджмента осуществляемого главными администраторами средств бюджета Крапивинского муниципального округа  за 2022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</si>
</sst>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16" x14ac:knownFonts="1">
    <font>
      <sz val="8"/>
      <color theme="1"/>
      <name val="Calibri"/>
      <family val="2"/>
      <charset val="204"/>
      <scheme val="minor"/>
    </font>
    <font>
      <sz val="7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vertAlign val="subscript"/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rgb="FFFF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sz val="7"/>
      <name val="Times New Roman"/>
      <family val="1"/>
      <charset val="204"/>
    </font>
    <font>
      <sz val="8"/>
      <name val="Calibri"/>
      <family val="2"/>
      <charset val="204"/>
      <scheme val="minor"/>
    </font>
    <font>
      <b/>
      <sz val="8"/>
      <color rgb="FF7030A0"/>
      <name val="Times New Roman"/>
      <family val="1"/>
      <charset val="204"/>
    </font>
    <font>
      <b/>
      <sz val="8"/>
      <color theme="3" tint="0.3999755851924192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/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right" vertical="center" wrapText="1"/>
    </xf>
    <xf numFmtId="0" fontId="4" fillId="0" borderId="4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164" fontId="4" fillId="0" borderId="4" xfId="0" applyNumberFormat="1" applyFont="1" applyBorder="1" applyAlignment="1">
      <alignment horizontal="center" vertical="center" wrapText="1"/>
    </xf>
    <xf numFmtId="165" fontId="4" fillId="0" borderId="4" xfId="0" applyNumberFormat="1" applyFont="1" applyBorder="1" applyAlignment="1">
      <alignment horizontal="center" vertical="center" wrapText="1"/>
    </xf>
    <xf numFmtId="2" fontId="6" fillId="0" borderId="5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2" fontId="1" fillId="0" borderId="0" xfId="0" applyNumberFormat="1" applyFont="1"/>
    <xf numFmtId="0" fontId="7" fillId="0" borderId="0" xfId="0" applyFont="1" applyAlignment="1">
      <alignment horizontal="left" vertical="center"/>
    </xf>
    <xf numFmtId="0" fontId="8" fillId="0" borderId="0" xfId="0" applyFont="1"/>
    <xf numFmtId="0" fontId="9" fillId="0" borderId="0" xfId="0" applyFont="1"/>
    <xf numFmtId="0" fontId="10" fillId="0" borderId="0" xfId="0" applyFont="1" applyAlignment="1">
      <alignment vertical="center" wrapText="1"/>
    </xf>
    <xf numFmtId="0" fontId="10" fillId="0" borderId="0" xfId="0" applyFont="1" applyAlignment="1">
      <alignment horizontal="left" vertical="center" wrapText="1" indent="1"/>
    </xf>
    <xf numFmtId="0" fontId="0" fillId="0" borderId="0" xfId="0" applyAlignment="1">
      <alignment horizontal="center"/>
    </xf>
    <xf numFmtId="2" fontId="1" fillId="0" borderId="0" xfId="0" applyNumberFormat="1" applyFont="1" applyAlignment="1">
      <alignment horizontal="center"/>
    </xf>
    <xf numFmtId="0" fontId="4" fillId="0" borderId="8" xfId="0" applyFont="1" applyBorder="1" applyAlignment="1">
      <alignment horizontal="center" vertical="center" wrapText="1"/>
    </xf>
    <xf numFmtId="165" fontId="4" fillId="0" borderId="8" xfId="0" applyNumberFormat="1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5" fontId="4" fillId="0" borderId="1" xfId="0" applyNumberFormat="1" applyFont="1" applyBorder="1" applyAlignment="1">
      <alignment horizontal="center" vertical="center" wrapText="1"/>
    </xf>
    <xf numFmtId="2" fontId="12" fillId="0" borderId="0" xfId="0" applyNumberFormat="1" applyFont="1" applyAlignment="1">
      <alignment horizontal="center"/>
    </xf>
    <xf numFmtId="0" fontId="13" fillId="0" borderId="0" xfId="0" applyFont="1"/>
    <xf numFmtId="0" fontId="2" fillId="0" borderId="5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right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right" vertical="center" wrapText="1"/>
    </xf>
    <xf numFmtId="0" fontId="2" fillId="0" borderId="5" xfId="0" applyFont="1" applyFill="1" applyBorder="1" applyAlignment="1">
      <alignment horizontal="justify" vertical="center" wrapText="1"/>
    </xf>
    <xf numFmtId="2" fontId="14" fillId="0" borderId="5" xfId="0" applyNumberFormat="1" applyFont="1" applyBorder="1" applyAlignment="1">
      <alignment horizontal="center" vertical="center" wrapText="1"/>
    </xf>
    <xf numFmtId="2" fontId="15" fillId="0" borderId="5" xfId="0" applyNumberFormat="1" applyFont="1" applyBorder="1" applyAlignment="1">
      <alignment horizontal="center" vertical="center" wrapText="1"/>
    </xf>
    <xf numFmtId="2" fontId="15" fillId="0" borderId="9" xfId="0" applyNumberFormat="1" applyFont="1" applyBorder="1" applyAlignment="1">
      <alignment horizontal="center" vertical="center" wrapText="1"/>
    </xf>
    <xf numFmtId="2" fontId="6" fillId="0" borderId="3" xfId="0" applyNumberFormat="1" applyFont="1" applyBorder="1" applyAlignment="1">
      <alignment horizontal="center" vertical="center" wrapText="1"/>
    </xf>
    <xf numFmtId="2" fontId="11" fillId="0" borderId="0" xfId="0" applyNumberFormat="1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11" fillId="0" borderId="7" xfId="0" applyFont="1" applyBorder="1" applyAlignment="1">
      <alignment horizontal="right" vertical="center" wrapText="1"/>
    </xf>
    <xf numFmtId="0" fontId="11" fillId="0" borderId="4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5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62"/>
  <sheetViews>
    <sheetView tabSelected="1" zoomScale="120" zoomScaleNormal="120" workbookViewId="0">
      <pane ySplit="5" topLeftCell="A42" activePane="bottomLeft" state="frozen"/>
      <selection pane="bottomLeft" activeCell="G42" sqref="G42"/>
    </sheetView>
  </sheetViews>
  <sheetFormatPr defaultRowHeight="11.25" x14ac:dyDescent="0.2"/>
  <cols>
    <col min="1" max="1" width="7.6640625" style="1" customWidth="1"/>
    <col min="2" max="2" width="36.33203125" style="1" customWidth="1"/>
    <col min="3" max="12" width="13" style="1" customWidth="1"/>
    <col min="13" max="13" width="15.33203125" customWidth="1"/>
    <col min="14" max="15" width="9.33203125" customWidth="1"/>
  </cols>
  <sheetData>
    <row r="2" spans="1:13" ht="29.25" customHeight="1" x14ac:dyDescent="0.2">
      <c r="A2" s="64" t="s">
        <v>83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</row>
    <row r="3" spans="1:13" ht="12" thickBot="1" x14ac:dyDescent="0.25"/>
    <row r="4" spans="1:13" ht="12" customHeight="1" thickBot="1" x14ac:dyDescent="0.25">
      <c r="A4" s="58" t="s">
        <v>64</v>
      </c>
      <c r="B4" s="58" t="s">
        <v>0</v>
      </c>
      <c r="C4" s="60" t="s">
        <v>1</v>
      </c>
      <c r="D4" s="61"/>
      <c r="E4" s="61"/>
      <c r="F4" s="61"/>
      <c r="G4" s="61"/>
      <c r="H4" s="61"/>
      <c r="I4" s="61"/>
      <c r="J4" s="61"/>
      <c r="K4" s="61"/>
      <c r="L4" s="62"/>
    </row>
    <row r="5" spans="1:13" ht="12" thickBot="1" x14ac:dyDescent="0.25">
      <c r="A5" s="59"/>
      <c r="B5" s="59"/>
      <c r="C5" s="11" t="s">
        <v>66</v>
      </c>
      <c r="D5" s="11" t="s">
        <v>68</v>
      </c>
      <c r="E5" s="11" t="s">
        <v>67</v>
      </c>
      <c r="F5" s="11" t="s">
        <v>74</v>
      </c>
      <c r="G5" s="11" t="s">
        <v>72</v>
      </c>
      <c r="H5" s="11" t="s">
        <v>71</v>
      </c>
      <c r="I5" s="11" t="s">
        <v>70</v>
      </c>
      <c r="J5" s="11" t="s">
        <v>73</v>
      </c>
      <c r="K5" s="25" t="s">
        <v>69</v>
      </c>
      <c r="L5" s="29" t="s">
        <v>82</v>
      </c>
      <c r="M5" s="12"/>
    </row>
    <row r="6" spans="1:13" ht="23.25" thickBot="1" x14ac:dyDescent="0.25">
      <c r="A6" s="5"/>
      <c r="B6" s="6" t="s">
        <v>2</v>
      </c>
      <c r="C6" s="13">
        <v>1.1000000000000001</v>
      </c>
      <c r="D6" s="13">
        <v>1.1000000000000001</v>
      </c>
      <c r="E6" s="13">
        <v>1</v>
      </c>
      <c r="F6" s="13">
        <v>1.2</v>
      </c>
      <c r="G6" s="13">
        <v>1.2</v>
      </c>
      <c r="H6" s="14">
        <v>1.2</v>
      </c>
      <c r="I6" s="14">
        <v>1.1000000000000001</v>
      </c>
      <c r="J6" s="14">
        <v>1.1000000000000001</v>
      </c>
      <c r="K6" s="26">
        <v>1</v>
      </c>
      <c r="L6" s="30">
        <v>1</v>
      </c>
      <c r="M6" s="23"/>
    </row>
    <row r="7" spans="1:13" ht="14.25" customHeight="1" thickBot="1" x14ac:dyDescent="0.25">
      <c r="A7" s="50" t="s">
        <v>30</v>
      </c>
      <c r="B7" s="51"/>
      <c r="C7" s="51"/>
      <c r="D7" s="51"/>
      <c r="E7" s="51"/>
      <c r="F7" s="51"/>
      <c r="G7" s="51"/>
      <c r="H7" s="51"/>
      <c r="I7" s="51"/>
      <c r="J7" s="51"/>
      <c r="K7" s="51"/>
      <c r="L7" s="63"/>
      <c r="M7" s="23"/>
    </row>
    <row r="8" spans="1:13" ht="34.5" thickBot="1" x14ac:dyDescent="0.25">
      <c r="A8" s="2" t="s">
        <v>38</v>
      </c>
      <c r="B8" s="4" t="s">
        <v>3</v>
      </c>
      <c r="C8" s="3">
        <v>0</v>
      </c>
      <c r="D8" s="3">
        <v>2</v>
      </c>
      <c r="E8" s="3">
        <v>3</v>
      </c>
      <c r="F8" s="3">
        <v>0</v>
      </c>
      <c r="G8" s="3">
        <v>0</v>
      </c>
      <c r="H8" s="3">
        <v>0</v>
      </c>
      <c r="I8" s="3">
        <v>0</v>
      </c>
      <c r="J8" s="3">
        <v>0</v>
      </c>
      <c r="K8" s="27">
        <v>3</v>
      </c>
      <c r="L8" s="5">
        <v>4</v>
      </c>
      <c r="M8" s="23"/>
    </row>
    <row r="9" spans="1:13" ht="23.25" thickBot="1" x14ac:dyDescent="0.25">
      <c r="A9" s="2" t="s">
        <v>39</v>
      </c>
      <c r="B9" s="4" t="s">
        <v>4</v>
      </c>
      <c r="C9" s="3">
        <v>2</v>
      </c>
      <c r="D9" s="3">
        <v>0</v>
      </c>
      <c r="E9" s="3">
        <v>5</v>
      </c>
      <c r="F9" s="3">
        <v>4</v>
      </c>
      <c r="G9" s="3">
        <v>2</v>
      </c>
      <c r="H9" s="3">
        <v>4</v>
      </c>
      <c r="I9" s="3">
        <v>4</v>
      </c>
      <c r="J9" s="3">
        <v>1</v>
      </c>
      <c r="K9" s="27">
        <v>3</v>
      </c>
      <c r="L9" s="5">
        <v>0</v>
      </c>
      <c r="M9" s="23"/>
    </row>
    <row r="10" spans="1:13" ht="23.25" thickBot="1" x14ac:dyDescent="0.25">
      <c r="A10" s="36" t="s">
        <v>40</v>
      </c>
      <c r="B10" s="37" t="s">
        <v>5</v>
      </c>
      <c r="C10" s="33">
        <v>0</v>
      </c>
      <c r="D10" s="33">
        <v>0</v>
      </c>
      <c r="E10" s="33">
        <v>0</v>
      </c>
      <c r="F10" s="33">
        <v>0</v>
      </c>
      <c r="G10" s="33">
        <v>0</v>
      </c>
      <c r="H10" s="33">
        <v>4</v>
      </c>
      <c r="I10" s="33">
        <v>0</v>
      </c>
      <c r="J10" s="33">
        <v>0</v>
      </c>
      <c r="K10" s="34">
        <v>0</v>
      </c>
      <c r="L10" s="35">
        <v>0</v>
      </c>
      <c r="M10" s="23"/>
    </row>
    <row r="11" spans="1:13" ht="12" thickBot="1" x14ac:dyDescent="0.25">
      <c r="A11" s="36"/>
      <c r="B11" s="43" t="s">
        <v>65</v>
      </c>
      <c r="C11" s="40">
        <f>SUM(C8:C10)</f>
        <v>2</v>
      </c>
      <c r="D11" s="40">
        <f t="shared" ref="D11:K11" si="0">SUM(D8:D10)</f>
        <v>2</v>
      </c>
      <c r="E11" s="40">
        <f t="shared" si="0"/>
        <v>8</v>
      </c>
      <c r="F11" s="40">
        <f t="shared" si="0"/>
        <v>4</v>
      </c>
      <c r="G11" s="40">
        <f t="shared" si="0"/>
        <v>2</v>
      </c>
      <c r="H11" s="40">
        <f t="shared" si="0"/>
        <v>8</v>
      </c>
      <c r="I11" s="40">
        <f t="shared" si="0"/>
        <v>4</v>
      </c>
      <c r="J11" s="40">
        <f t="shared" si="0"/>
        <v>1</v>
      </c>
      <c r="K11" s="41">
        <f t="shared" si="0"/>
        <v>6</v>
      </c>
      <c r="L11" s="42">
        <f>SUM(L8:L10)</f>
        <v>4</v>
      </c>
      <c r="M11" s="23"/>
    </row>
    <row r="12" spans="1:13" ht="15" customHeight="1" thickBot="1" x14ac:dyDescent="0.25">
      <c r="A12" s="53" t="s">
        <v>31</v>
      </c>
      <c r="B12" s="54"/>
      <c r="C12" s="54"/>
      <c r="D12" s="54"/>
      <c r="E12" s="54"/>
      <c r="F12" s="54"/>
      <c r="G12" s="54"/>
      <c r="H12" s="54"/>
      <c r="I12" s="54"/>
      <c r="J12" s="54"/>
      <c r="K12" s="54"/>
      <c r="L12" s="55"/>
      <c r="M12" s="23"/>
    </row>
    <row r="13" spans="1:13" ht="34.5" thickBot="1" x14ac:dyDescent="0.25">
      <c r="A13" s="36" t="s">
        <v>41</v>
      </c>
      <c r="B13" s="37" t="s">
        <v>6</v>
      </c>
      <c r="C13" s="33">
        <v>4</v>
      </c>
      <c r="D13" s="33">
        <v>4</v>
      </c>
      <c r="E13" s="33">
        <v>3</v>
      </c>
      <c r="F13" s="33">
        <v>5</v>
      </c>
      <c r="G13" s="33">
        <v>4</v>
      </c>
      <c r="H13" s="33">
        <v>5</v>
      </c>
      <c r="I13" s="33">
        <v>5</v>
      </c>
      <c r="J13" s="33">
        <v>4</v>
      </c>
      <c r="K13" s="34">
        <v>3</v>
      </c>
      <c r="L13" s="35">
        <v>4</v>
      </c>
      <c r="M13" s="23"/>
    </row>
    <row r="14" spans="1:13" ht="13.5" thickBot="1" x14ac:dyDescent="0.25">
      <c r="A14" s="36" t="s">
        <v>42</v>
      </c>
      <c r="B14" s="37" t="s">
        <v>7</v>
      </c>
      <c r="C14" s="33">
        <v>3</v>
      </c>
      <c r="D14" s="33">
        <v>0</v>
      </c>
      <c r="E14" s="33">
        <v>4</v>
      </c>
      <c r="F14" s="33">
        <v>0</v>
      </c>
      <c r="G14" s="33">
        <v>3</v>
      </c>
      <c r="H14" s="33">
        <v>3</v>
      </c>
      <c r="I14" s="33">
        <v>3</v>
      </c>
      <c r="J14" s="33">
        <v>5</v>
      </c>
      <c r="K14" s="34">
        <v>4</v>
      </c>
      <c r="L14" s="35">
        <v>4</v>
      </c>
      <c r="M14" s="23"/>
    </row>
    <row r="15" spans="1:13" ht="23.25" thickBot="1" x14ac:dyDescent="0.25">
      <c r="A15" s="36" t="s">
        <v>43</v>
      </c>
      <c r="B15" s="44" t="s">
        <v>8</v>
      </c>
      <c r="C15" s="33">
        <v>5</v>
      </c>
      <c r="D15" s="33">
        <v>5</v>
      </c>
      <c r="E15" s="33">
        <v>5</v>
      </c>
      <c r="F15" s="33">
        <v>5</v>
      </c>
      <c r="G15" s="33">
        <v>5</v>
      </c>
      <c r="H15" s="33">
        <v>5</v>
      </c>
      <c r="I15" s="33">
        <v>5</v>
      </c>
      <c r="J15" s="33">
        <v>5</v>
      </c>
      <c r="K15" s="34">
        <v>5</v>
      </c>
      <c r="L15" s="35">
        <v>5</v>
      </c>
      <c r="M15" s="23"/>
    </row>
    <row r="16" spans="1:13" ht="34.5" thickBot="1" x14ac:dyDescent="0.25">
      <c r="A16" s="36" t="s">
        <v>44</v>
      </c>
      <c r="B16" s="37" t="s">
        <v>9</v>
      </c>
      <c r="C16" s="33">
        <v>1</v>
      </c>
      <c r="D16" s="33">
        <v>0</v>
      </c>
      <c r="E16" s="33">
        <v>5</v>
      </c>
      <c r="F16" s="33">
        <v>5</v>
      </c>
      <c r="G16" s="33">
        <v>5</v>
      </c>
      <c r="H16" s="33">
        <v>5</v>
      </c>
      <c r="I16" s="33">
        <v>5</v>
      </c>
      <c r="J16" s="33">
        <v>5</v>
      </c>
      <c r="K16" s="34">
        <v>5</v>
      </c>
      <c r="L16" s="35">
        <v>5</v>
      </c>
      <c r="M16" s="23"/>
    </row>
    <row r="17" spans="1:13" ht="34.5" thickBot="1" x14ac:dyDescent="0.25">
      <c r="A17" s="36" t="s">
        <v>45</v>
      </c>
      <c r="B17" s="37" t="s">
        <v>10</v>
      </c>
      <c r="C17" s="33">
        <v>5</v>
      </c>
      <c r="D17" s="33">
        <v>0</v>
      </c>
      <c r="E17" s="33">
        <v>0</v>
      </c>
      <c r="F17" s="33">
        <v>5</v>
      </c>
      <c r="G17" s="33">
        <v>5</v>
      </c>
      <c r="H17" s="33">
        <v>5</v>
      </c>
      <c r="I17" s="33">
        <v>5</v>
      </c>
      <c r="J17" s="33">
        <v>5</v>
      </c>
      <c r="K17" s="34">
        <v>0</v>
      </c>
      <c r="L17" s="35">
        <v>0</v>
      </c>
      <c r="M17" s="23"/>
    </row>
    <row r="18" spans="1:13" ht="68.25" thickBot="1" x14ac:dyDescent="0.25">
      <c r="A18" s="36" t="s">
        <v>46</v>
      </c>
      <c r="B18" s="37" t="s">
        <v>11</v>
      </c>
      <c r="C18" s="33">
        <v>5</v>
      </c>
      <c r="D18" s="33">
        <v>4</v>
      </c>
      <c r="E18" s="33">
        <v>0</v>
      </c>
      <c r="F18" s="33">
        <v>4</v>
      </c>
      <c r="G18" s="33">
        <v>4</v>
      </c>
      <c r="H18" s="33">
        <v>4</v>
      </c>
      <c r="I18" s="33">
        <v>4</v>
      </c>
      <c r="J18" s="33">
        <v>4</v>
      </c>
      <c r="K18" s="34">
        <v>0</v>
      </c>
      <c r="L18" s="35">
        <v>0</v>
      </c>
      <c r="M18" s="23"/>
    </row>
    <row r="19" spans="1:13" ht="34.5" thickBot="1" x14ac:dyDescent="0.25">
      <c r="A19" s="36" t="s">
        <v>47</v>
      </c>
      <c r="B19" s="37" t="s">
        <v>12</v>
      </c>
      <c r="C19" s="33">
        <v>5</v>
      </c>
      <c r="D19" s="33">
        <v>0</v>
      </c>
      <c r="E19" s="33">
        <v>0</v>
      </c>
      <c r="F19" s="33">
        <v>0</v>
      </c>
      <c r="G19" s="33">
        <v>0</v>
      </c>
      <c r="H19" s="33">
        <v>0</v>
      </c>
      <c r="I19" s="33">
        <v>0</v>
      </c>
      <c r="J19" s="33">
        <v>0</v>
      </c>
      <c r="K19" s="34">
        <v>0</v>
      </c>
      <c r="L19" s="35">
        <v>0</v>
      </c>
      <c r="M19" s="23"/>
    </row>
    <row r="20" spans="1:13" ht="23.25" thickBot="1" x14ac:dyDescent="0.25">
      <c r="A20" s="2" t="s">
        <v>48</v>
      </c>
      <c r="B20" s="4" t="s">
        <v>13</v>
      </c>
      <c r="C20" s="33">
        <v>5</v>
      </c>
      <c r="D20" s="33">
        <v>5</v>
      </c>
      <c r="E20" s="33">
        <v>5</v>
      </c>
      <c r="F20" s="33">
        <v>5</v>
      </c>
      <c r="G20" s="33">
        <v>5</v>
      </c>
      <c r="H20" s="33">
        <v>5</v>
      </c>
      <c r="I20" s="33">
        <v>5</v>
      </c>
      <c r="J20" s="33">
        <v>5</v>
      </c>
      <c r="K20" s="34">
        <v>5</v>
      </c>
      <c r="L20" s="35">
        <v>5</v>
      </c>
      <c r="M20" s="23"/>
    </row>
    <row r="21" spans="1:13" ht="23.25" thickBot="1" x14ac:dyDescent="0.25">
      <c r="A21" s="2" t="s">
        <v>49</v>
      </c>
      <c r="B21" s="4" t="s">
        <v>14</v>
      </c>
      <c r="C21" s="33">
        <v>0</v>
      </c>
      <c r="D21" s="33">
        <v>5</v>
      </c>
      <c r="E21" s="33">
        <v>5</v>
      </c>
      <c r="F21" s="33">
        <v>5</v>
      </c>
      <c r="G21" s="33">
        <v>5</v>
      </c>
      <c r="H21" s="33">
        <v>5</v>
      </c>
      <c r="I21" s="33">
        <v>5</v>
      </c>
      <c r="J21" s="33">
        <v>5</v>
      </c>
      <c r="K21" s="34">
        <v>5</v>
      </c>
      <c r="L21" s="35">
        <v>5</v>
      </c>
      <c r="M21" s="23"/>
    </row>
    <row r="22" spans="1:13" ht="23.25" thickBot="1" x14ac:dyDescent="0.25">
      <c r="A22" s="2" t="s">
        <v>50</v>
      </c>
      <c r="B22" s="4" t="s">
        <v>15</v>
      </c>
      <c r="C22" s="33">
        <v>0</v>
      </c>
      <c r="D22" s="33">
        <v>5</v>
      </c>
      <c r="E22" s="33">
        <v>5</v>
      </c>
      <c r="F22" s="33">
        <v>5</v>
      </c>
      <c r="G22" s="33">
        <v>0</v>
      </c>
      <c r="H22" s="33">
        <v>5</v>
      </c>
      <c r="I22" s="33">
        <v>5</v>
      </c>
      <c r="J22" s="33">
        <v>5</v>
      </c>
      <c r="K22" s="34">
        <v>5</v>
      </c>
      <c r="L22" s="35">
        <v>5</v>
      </c>
      <c r="M22" s="23"/>
    </row>
    <row r="23" spans="1:13" ht="12" thickBot="1" x14ac:dyDescent="0.25">
      <c r="A23" s="7"/>
      <c r="B23" s="10" t="s">
        <v>65</v>
      </c>
      <c r="C23" s="8">
        <f>SUM(C13:C22)</f>
        <v>33</v>
      </c>
      <c r="D23" s="8">
        <f t="shared" ref="D23:L23" si="1">SUM(D13:D22)</f>
        <v>28</v>
      </c>
      <c r="E23" s="8">
        <f t="shared" si="1"/>
        <v>32</v>
      </c>
      <c r="F23" s="8">
        <f t="shared" si="1"/>
        <v>39</v>
      </c>
      <c r="G23" s="8">
        <f t="shared" si="1"/>
        <v>36</v>
      </c>
      <c r="H23" s="8">
        <f t="shared" si="1"/>
        <v>42</v>
      </c>
      <c r="I23" s="8">
        <f t="shared" si="1"/>
        <v>42</v>
      </c>
      <c r="J23" s="8">
        <f t="shared" si="1"/>
        <v>43</v>
      </c>
      <c r="K23" s="28">
        <f t="shared" si="1"/>
        <v>32</v>
      </c>
      <c r="L23" s="28">
        <f t="shared" si="1"/>
        <v>33</v>
      </c>
      <c r="M23" s="23"/>
    </row>
    <row r="24" spans="1:13" ht="16.5" customHeight="1" thickBot="1" x14ac:dyDescent="0.25">
      <c r="A24" s="50" t="s">
        <v>32</v>
      </c>
      <c r="B24" s="51"/>
      <c r="C24" s="51"/>
      <c r="D24" s="51"/>
      <c r="E24" s="51"/>
      <c r="F24" s="51"/>
      <c r="G24" s="51"/>
      <c r="H24" s="51"/>
      <c r="I24" s="51"/>
      <c r="J24" s="51"/>
      <c r="K24" s="51"/>
      <c r="L24" s="52"/>
      <c r="M24" s="23"/>
    </row>
    <row r="25" spans="1:13" ht="79.5" thickBot="1" x14ac:dyDescent="0.25">
      <c r="A25" s="2" t="s">
        <v>51</v>
      </c>
      <c r="B25" s="4" t="s">
        <v>16</v>
      </c>
      <c r="C25" s="3">
        <v>0</v>
      </c>
      <c r="D25" s="3">
        <v>0</v>
      </c>
      <c r="E25" s="3">
        <v>0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  <c r="L25" s="3">
        <v>0</v>
      </c>
      <c r="M25" s="23"/>
    </row>
    <row r="26" spans="1:13" ht="34.5" thickBot="1" x14ac:dyDescent="0.25">
      <c r="A26" s="2" t="s">
        <v>52</v>
      </c>
      <c r="B26" s="4" t="s">
        <v>17</v>
      </c>
      <c r="C26" s="3">
        <v>5</v>
      </c>
      <c r="D26" s="3">
        <v>5</v>
      </c>
      <c r="E26" s="3">
        <v>5</v>
      </c>
      <c r="F26" s="3">
        <v>5</v>
      </c>
      <c r="G26" s="3">
        <v>5</v>
      </c>
      <c r="H26" s="3">
        <v>5</v>
      </c>
      <c r="I26" s="3">
        <v>5</v>
      </c>
      <c r="J26" s="3">
        <v>5</v>
      </c>
      <c r="K26" s="27">
        <v>5</v>
      </c>
      <c r="L26" s="5">
        <v>5</v>
      </c>
      <c r="M26" s="23"/>
    </row>
    <row r="27" spans="1:13" ht="68.25" thickBot="1" x14ac:dyDescent="0.25">
      <c r="A27" s="2" t="s">
        <v>53</v>
      </c>
      <c r="B27" s="4" t="s">
        <v>18</v>
      </c>
      <c r="C27" s="3">
        <v>5</v>
      </c>
      <c r="D27" s="3">
        <v>5</v>
      </c>
      <c r="E27" s="3">
        <v>0</v>
      </c>
      <c r="F27" s="3">
        <v>5</v>
      </c>
      <c r="G27" s="3">
        <v>5</v>
      </c>
      <c r="H27" s="3">
        <v>3</v>
      </c>
      <c r="I27" s="3">
        <v>5</v>
      </c>
      <c r="J27" s="3">
        <v>5</v>
      </c>
      <c r="K27" s="27">
        <v>5</v>
      </c>
      <c r="L27" s="5">
        <v>0</v>
      </c>
      <c r="M27" s="23"/>
    </row>
    <row r="28" spans="1:13" ht="12" thickBot="1" x14ac:dyDescent="0.25">
      <c r="A28" s="7"/>
      <c r="B28" s="10" t="s">
        <v>65</v>
      </c>
      <c r="C28" s="8">
        <f>SUM(C25:C27)</f>
        <v>10</v>
      </c>
      <c r="D28" s="8">
        <f t="shared" ref="D28:K28" si="2">SUM(D25:D27)</f>
        <v>10</v>
      </c>
      <c r="E28" s="8">
        <f t="shared" si="2"/>
        <v>5</v>
      </c>
      <c r="F28" s="8">
        <f t="shared" si="2"/>
        <v>10</v>
      </c>
      <c r="G28" s="8">
        <f t="shared" si="2"/>
        <v>10</v>
      </c>
      <c r="H28" s="8">
        <f t="shared" si="2"/>
        <v>8</v>
      </c>
      <c r="I28" s="8">
        <f t="shared" si="2"/>
        <v>10</v>
      </c>
      <c r="J28" s="8">
        <f t="shared" si="2"/>
        <v>10</v>
      </c>
      <c r="K28" s="28">
        <f t="shared" si="2"/>
        <v>10</v>
      </c>
      <c r="L28" s="29">
        <f>SUM(L25:L27)</f>
        <v>5</v>
      </c>
      <c r="M28" s="23"/>
    </row>
    <row r="29" spans="1:13" ht="15.75" customHeight="1" thickBot="1" x14ac:dyDescent="0.25">
      <c r="A29" s="50" t="s">
        <v>33</v>
      </c>
      <c r="B29" s="51"/>
      <c r="C29" s="51"/>
      <c r="D29" s="51"/>
      <c r="E29" s="51"/>
      <c r="F29" s="51"/>
      <c r="G29" s="51"/>
      <c r="H29" s="51"/>
      <c r="I29" s="51"/>
      <c r="J29" s="51"/>
      <c r="K29" s="51"/>
      <c r="L29" s="52"/>
      <c r="M29" s="23"/>
    </row>
    <row r="30" spans="1:13" ht="45.75" thickBot="1" x14ac:dyDescent="0.25">
      <c r="A30" s="2" t="s">
        <v>54</v>
      </c>
      <c r="B30" s="4" t="s">
        <v>19</v>
      </c>
      <c r="C30" s="33">
        <v>5</v>
      </c>
      <c r="D30" s="33">
        <v>0</v>
      </c>
      <c r="E30" s="33">
        <v>5</v>
      </c>
      <c r="F30" s="33">
        <v>5</v>
      </c>
      <c r="G30" s="33">
        <v>0</v>
      </c>
      <c r="H30" s="33">
        <v>5</v>
      </c>
      <c r="I30" s="33">
        <v>5</v>
      </c>
      <c r="J30" s="33">
        <v>5</v>
      </c>
      <c r="K30" s="34">
        <v>5</v>
      </c>
      <c r="L30" s="35">
        <v>5</v>
      </c>
      <c r="M30" s="23"/>
    </row>
    <row r="31" spans="1:13" ht="12" thickBot="1" x14ac:dyDescent="0.25">
      <c r="A31" s="9"/>
      <c r="B31" s="10" t="s">
        <v>65</v>
      </c>
      <c r="C31" s="8">
        <f>C30</f>
        <v>5</v>
      </c>
      <c r="D31" s="8">
        <f t="shared" ref="D31:L31" si="3">D30</f>
        <v>0</v>
      </c>
      <c r="E31" s="8">
        <f t="shared" si="3"/>
        <v>5</v>
      </c>
      <c r="F31" s="8">
        <f t="shared" si="3"/>
        <v>5</v>
      </c>
      <c r="G31" s="8">
        <f t="shared" si="3"/>
        <v>0</v>
      </c>
      <c r="H31" s="8">
        <f t="shared" si="3"/>
        <v>5</v>
      </c>
      <c r="I31" s="8">
        <f t="shared" si="3"/>
        <v>5</v>
      </c>
      <c r="J31" s="8">
        <f t="shared" si="3"/>
        <v>5</v>
      </c>
      <c r="K31" s="28">
        <f t="shared" si="3"/>
        <v>5</v>
      </c>
      <c r="L31" s="28">
        <f t="shared" si="3"/>
        <v>5</v>
      </c>
      <c r="M31" s="23"/>
    </row>
    <row r="32" spans="1:13" ht="15.75" customHeight="1" thickBot="1" x14ac:dyDescent="0.25">
      <c r="A32" s="50" t="s">
        <v>34</v>
      </c>
      <c r="B32" s="51"/>
      <c r="C32" s="51"/>
      <c r="D32" s="51"/>
      <c r="E32" s="51"/>
      <c r="F32" s="51"/>
      <c r="G32" s="51"/>
      <c r="H32" s="51"/>
      <c r="I32" s="51"/>
      <c r="J32" s="51"/>
      <c r="K32" s="51"/>
      <c r="L32" s="52"/>
      <c r="M32" s="23"/>
    </row>
    <row r="33" spans="1:13" ht="45.75" thickBot="1" x14ac:dyDescent="0.25">
      <c r="A33" s="2" t="s">
        <v>55</v>
      </c>
      <c r="B33" s="4" t="s">
        <v>20</v>
      </c>
      <c r="C33" s="33">
        <v>0</v>
      </c>
      <c r="D33" s="33">
        <v>0</v>
      </c>
      <c r="E33" s="33">
        <v>0</v>
      </c>
      <c r="F33" s="33">
        <v>0</v>
      </c>
      <c r="G33" s="33">
        <v>0</v>
      </c>
      <c r="H33" s="33">
        <v>0</v>
      </c>
      <c r="I33" s="33">
        <v>0</v>
      </c>
      <c r="J33" s="33">
        <v>0</v>
      </c>
      <c r="K33" s="34">
        <v>5</v>
      </c>
      <c r="L33" s="35">
        <v>0</v>
      </c>
      <c r="M33" s="23"/>
    </row>
    <row r="34" spans="1:13" ht="13.5" thickBot="1" x14ac:dyDescent="0.25">
      <c r="A34" s="2" t="s">
        <v>56</v>
      </c>
      <c r="B34" s="4" t="s">
        <v>21</v>
      </c>
      <c r="C34" s="33">
        <v>0</v>
      </c>
      <c r="D34" s="33">
        <v>0</v>
      </c>
      <c r="E34" s="33">
        <v>0</v>
      </c>
      <c r="F34" s="33">
        <v>0</v>
      </c>
      <c r="G34" s="33">
        <v>0</v>
      </c>
      <c r="H34" s="33">
        <v>0</v>
      </c>
      <c r="I34" s="33">
        <v>0</v>
      </c>
      <c r="J34" s="33">
        <v>0</v>
      </c>
      <c r="K34" s="34">
        <v>0</v>
      </c>
      <c r="L34" s="35">
        <v>0</v>
      </c>
      <c r="M34" s="23"/>
    </row>
    <row r="35" spans="1:13" ht="12" thickBot="1" x14ac:dyDescent="0.25">
      <c r="A35" s="7"/>
      <c r="B35" s="10" t="s">
        <v>65</v>
      </c>
      <c r="C35" s="8">
        <f>SUM(C33:C34)</f>
        <v>0</v>
      </c>
      <c r="D35" s="8">
        <f t="shared" ref="D35:L35" si="4">SUM(D33:D34)</f>
        <v>0</v>
      </c>
      <c r="E35" s="8">
        <f t="shared" si="4"/>
        <v>0</v>
      </c>
      <c r="F35" s="8">
        <f t="shared" si="4"/>
        <v>0</v>
      </c>
      <c r="G35" s="8">
        <f t="shared" si="4"/>
        <v>0</v>
      </c>
      <c r="H35" s="8">
        <f t="shared" si="4"/>
        <v>0</v>
      </c>
      <c r="I35" s="8">
        <f t="shared" si="4"/>
        <v>0</v>
      </c>
      <c r="J35" s="8">
        <f t="shared" si="4"/>
        <v>0</v>
      </c>
      <c r="K35" s="28">
        <f t="shared" si="4"/>
        <v>5</v>
      </c>
      <c r="L35" s="28">
        <f t="shared" si="4"/>
        <v>0</v>
      </c>
      <c r="M35" s="23"/>
    </row>
    <row r="36" spans="1:13" ht="16.5" customHeight="1" thickBot="1" x14ac:dyDescent="0.25">
      <c r="A36" s="50" t="s">
        <v>35</v>
      </c>
      <c r="B36" s="51"/>
      <c r="C36" s="51"/>
      <c r="D36" s="51"/>
      <c r="E36" s="51"/>
      <c r="F36" s="51"/>
      <c r="G36" s="51"/>
      <c r="H36" s="51"/>
      <c r="I36" s="51"/>
      <c r="J36" s="51"/>
      <c r="K36" s="51"/>
      <c r="L36" s="52"/>
      <c r="M36" s="23"/>
    </row>
    <row r="37" spans="1:13" ht="13.5" thickBot="1" x14ac:dyDescent="0.25">
      <c r="A37" s="36" t="s">
        <v>57</v>
      </c>
      <c r="B37" s="37" t="s">
        <v>22</v>
      </c>
      <c r="C37" s="33">
        <v>3.1</v>
      </c>
      <c r="D37" s="33">
        <v>3.89</v>
      </c>
      <c r="E37" s="33">
        <v>0</v>
      </c>
      <c r="F37" s="33">
        <v>2.41</v>
      </c>
      <c r="G37" s="33">
        <v>3.89</v>
      </c>
      <c r="H37" s="33">
        <v>0</v>
      </c>
      <c r="I37" s="33">
        <v>3.75</v>
      </c>
      <c r="J37" s="33">
        <v>2.96</v>
      </c>
      <c r="K37" s="34">
        <v>4.58</v>
      </c>
      <c r="L37" s="35">
        <v>5</v>
      </c>
      <c r="M37" s="23"/>
    </row>
    <row r="38" spans="1:13" ht="34.5" thickBot="1" x14ac:dyDescent="0.25">
      <c r="A38" s="36" t="s">
        <v>58</v>
      </c>
      <c r="B38" s="37" t="s">
        <v>23</v>
      </c>
      <c r="C38" s="33">
        <v>5</v>
      </c>
      <c r="D38" s="33">
        <v>0</v>
      </c>
      <c r="E38" s="33">
        <v>0</v>
      </c>
      <c r="F38" s="33">
        <v>0</v>
      </c>
      <c r="G38" s="33">
        <v>0</v>
      </c>
      <c r="H38" s="33">
        <v>0</v>
      </c>
      <c r="I38" s="33">
        <v>0</v>
      </c>
      <c r="J38" s="33">
        <v>0</v>
      </c>
      <c r="K38" s="34">
        <v>0</v>
      </c>
      <c r="L38" s="35">
        <v>0</v>
      </c>
      <c r="M38" s="23"/>
    </row>
    <row r="39" spans="1:13" ht="12" thickBot="1" x14ac:dyDescent="0.25">
      <c r="A39" s="38"/>
      <c r="B39" s="39" t="s">
        <v>65</v>
      </c>
      <c r="C39" s="40">
        <f>SUM(C37:C38)</f>
        <v>8.1</v>
      </c>
      <c r="D39" s="40">
        <f t="shared" ref="D39:K39" si="5">SUM(D37:D38)</f>
        <v>3.89</v>
      </c>
      <c r="E39" s="40">
        <f t="shared" si="5"/>
        <v>0</v>
      </c>
      <c r="F39" s="40">
        <f t="shared" si="5"/>
        <v>2.41</v>
      </c>
      <c r="G39" s="40">
        <f t="shared" si="5"/>
        <v>3.89</v>
      </c>
      <c r="H39" s="40">
        <f t="shared" si="5"/>
        <v>0</v>
      </c>
      <c r="I39" s="40">
        <f t="shared" si="5"/>
        <v>3.75</v>
      </c>
      <c r="J39" s="40">
        <f t="shared" si="5"/>
        <v>2.96</v>
      </c>
      <c r="K39" s="41">
        <f t="shared" si="5"/>
        <v>4.58</v>
      </c>
      <c r="L39" s="42">
        <f>SUM(L37:L38)</f>
        <v>5</v>
      </c>
      <c r="M39" s="23"/>
    </row>
    <row r="40" spans="1:13" ht="15.75" customHeight="1" thickBot="1" x14ac:dyDescent="0.25">
      <c r="A40" s="53" t="s">
        <v>36</v>
      </c>
      <c r="B40" s="54"/>
      <c r="C40" s="54"/>
      <c r="D40" s="54"/>
      <c r="E40" s="54"/>
      <c r="F40" s="54"/>
      <c r="G40" s="54"/>
      <c r="H40" s="54"/>
      <c r="I40" s="54"/>
      <c r="J40" s="54"/>
      <c r="K40" s="54"/>
      <c r="L40" s="55"/>
      <c r="M40" s="23"/>
    </row>
    <row r="41" spans="1:13" ht="34.5" thickBot="1" x14ac:dyDescent="0.25">
      <c r="A41" s="36" t="s">
        <v>59</v>
      </c>
      <c r="B41" s="37" t="s">
        <v>24</v>
      </c>
      <c r="C41" s="33">
        <v>0</v>
      </c>
      <c r="D41" s="33">
        <v>5</v>
      </c>
      <c r="E41" s="33">
        <v>5</v>
      </c>
      <c r="F41" s="33">
        <v>5</v>
      </c>
      <c r="G41" s="33">
        <v>5</v>
      </c>
      <c r="H41" s="33">
        <v>5</v>
      </c>
      <c r="I41" s="33">
        <v>5</v>
      </c>
      <c r="J41" s="33">
        <v>5</v>
      </c>
      <c r="K41" s="33">
        <v>5</v>
      </c>
      <c r="L41" s="33">
        <v>5</v>
      </c>
      <c r="M41" s="23"/>
    </row>
    <row r="42" spans="1:13" ht="23.25" thickBot="1" x14ac:dyDescent="0.25">
      <c r="A42" s="36" t="s">
        <v>60</v>
      </c>
      <c r="B42" s="37" t="s">
        <v>25</v>
      </c>
      <c r="C42" s="33">
        <v>0</v>
      </c>
      <c r="D42" s="33">
        <v>0</v>
      </c>
      <c r="E42" s="33">
        <v>0</v>
      </c>
      <c r="F42" s="33">
        <v>0</v>
      </c>
      <c r="G42" s="33">
        <v>0</v>
      </c>
      <c r="H42" s="33">
        <v>0</v>
      </c>
      <c r="I42" s="33">
        <v>0</v>
      </c>
      <c r="J42" s="33">
        <v>0</v>
      </c>
      <c r="K42" s="34">
        <v>0</v>
      </c>
      <c r="L42" s="35">
        <v>0</v>
      </c>
      <c r="M42" s="23"/>
    </row>
    <row r="43" spans="1:13" ht="12" thickBot="1" x14ac:dyDescent="0.25">
      <c r="A43" s="38"/>
      <c r="B43" s="39" t="s">
        <v>65</v>
      </c>
      <c r="C43" s="40">
        <f>SUM(C41:C42)</f>
        <v>0</v>
      </c>
      <c r="D43" s="40">
        <f t="shared" ref="D43:K43" si="6">SUM(D41:D42)</f>
        <v>5</v>
      </c>
      <c r="E43" s="40">
        <f t="shared" si="6"/>
        <v>5</v>
      </c>
      <c r="F43" s="40">
        <f t="shared" si="6"/>
        <v>5</v>
      </c>
      <c r="G43" s="40">
        <f t="shared" si="6"/>
        <v>5</v>
      </c>
      <c r="H43" s="40">
        <f t="shared" si="6"/>
        <v>5</v>
      </c>
      <c r="I43" s="40">
        <f t="shared" si="6"/>
        <v>5</v>
      </c>
      <c r="J43" s="40">
        <f t="shared" si="6"/>
        <v>5</v>
      </c>
      <c r="K43" s="41">
        <f t="shared" si="6"/>
        <v>5</v>
      </c>
      <c r="L43" s="42">
        <f>SUM(L41:L42)</f>
        <v>5</v>
      </c>
      <c r="M43" s="23"/>
    </row>
    <row r="44" spans="1:13" ht="15" customHeight="1" thickBot="1" x14ac:dyDescent="0.25">
      <c r="A44" s="53" t="s">
        <v>37</v>
      </c>
      <c r="B44" s="54"/>
      <c r="C44" s="54"/>
      <c r="D44" s="54"/>
      <c r="E44" s="54"/>
      <c r="F44" s="54"/>
      <c r="G44" s="54"/>
      <c r="H44" s="54"/>
      <c r="I44" s="54"/>
      <c r="J44" s="54"/>
      <c r="K44" s="54"/>
      <c r="L44" s="55"/>
      <c r="M44" s="23"/>
    </row>
    <row r="45" spans="1:13" ht="34.5" thickBot="1" x14ac:dyDescent="0.25">
      <c r="A45" s="36" t="s">
        <v>61</v>
      </c>
      <c r="B45" s="37" t="s">
        <v>26</v>
      </c>
      <c r="C45" s="33">
        <v>5</v>
      </c>
      <c r="D45" s="33">
        <v>0</v>
      </c>
      <c r="E45" s="33">
        <v>0</v>
      </c>
      <c r="F45" s="33">
        <v>0</v>
      </c>
      <c r="G45" s="33">
        <v>5</v>
      </c>
      <c r="H45" s="33">
        <v>5</v>
      </c>
      <c r="I45" s="33">
        <v>5</v>
      </c>
      <c r="J45" s="33">
        <v>0</v>
      </c>
      <c r="K45" s="34">
        <v>0</v>
      </c>
      <c r="L45" s="35">
        <v>0</v>
      </c>
      <c r="M45" s="23"/>
    </row>
    <row r="46" spans="1:13" ht="34.5" thickBot="1" x14ac:dyDescent="0.25">
      <c r="A46" s="36" t="s">
        <v>62</v>
      </c>
      <c r="B46" s="37" t="s">
        <v>27</v>
      </c>
      <c r="C46" s="33">
        <v>0</v>
      </c>
      <c r="D46" s="33">
        <v>5</v>
      </c>
      <c r="E46" s="33">
        <v>5</v>
      </c>
      <c r="F46" s="33">
        <v>3</v>
      </c>
      <c r="G46" s="33">
        <v>0</v>
      </c>
      <c r="H46" s="33">
        <v>0</v>
      </c>
      <c r="I46" s="33">
        <v>0</v>
      </c>
      <c r="J46" s="33">
        <v>5</v>
      </c>
      <c r="K46" s="34">
        <v>5</v>
      </c>
      <c r="L46" s="35">
        <v>5</v>
      </c>
      <c r="M46" s="23"/>
    </row>
    <row r="47" spans="1:13" ht="34.5" thickBot="1" x14ac:dyDescent="0.25">
      <c r="A47" s="36" t="s">
        <v>63</v>
      </c>
      <c r="B47" s="37" t="s">
        <v>28</v>
      </c>
      <c r="C47" s="33">
        <v>5</v>
      </c>
      <c r="D47" s="33">
        <v>0</v>
      </c>
      <c r="E47" s="33">
        <v>0</v>
      </c>
      <c r="F47" s="33">
        <v>0</v>
      </c>
      <c r="G47" s="33">
        <v>5</v>
      </c>
      <c r="H47" s="33">
        <v>0</v>
      </c>
      <c r="I47" s="33">
        <v>5</v>
      </c>
      <c r="J47" s="33">
        <v>0</v>
      </c>
      <c r="K47" s="34">
        <v>0</v>
      </c>
      <c r="L47" s="35">
        <v>0</v>
      </c>
      <c r="M47" s="23"/>
    </row>
    <row r="48" spans="1:13" ht="12" thickBot="1" x14ac:dyDescent="0.25">
      <c r="A48" s="7"/>
      <c r="B48" s="10" t="s">
        <v>65</v>
      </c>
      <c r="C48" s="8">
        <f>SUM(C45:C47)</f>
        <v>10</v>
      </c>
      <c r="D48" s="8">
        <f t="shared" ref="D48:L48" si="7">SUM(D45:D47)</f>
        <v>5</v>
      </c>
      <c r="E48" s="8">
        <f t="shared" si="7"/>
        <v>5</v>
      </c>
      <c r="F48" s="8">
        <f t="shared" si="7"/>
        <v>3</v>
      </c>
      <c r="G48" s="8">
        <f t="shared" si="7"/>
        <v>10</v>
      </c>
      <c r="H48" s="8">
        <f t="shared" si="7"/>
        <v>5</v>
      </c>
      <c r="I48" s="8">
        <f t="shared" si="7"/>
        <v>10</v>
      </c>
      <c r="J48" s="8">
        <f t="shared" si="7"/>
        <v>5</v>
      </c>
      <c r="K48" s="28">
        <f t="shared" si="7"/>
        <v>5</v>
      </c>
      <c r="L48" s="29">
        <f t="shared" si="7"/>
        <v>5</v>
      </c>
      <c r="M48" s="23"/>
    </row>
    <row r="49" spans="1:13" s="32" customFormat="1" ht="18.75" customHeight="1" thickBot="1" x14ac:dyDescent="0.25">
      <c r="A49" s="56" t="s">
        <v>29</v>
      </c>
      <c r="B49" s="57"/>
      <c r="C49" s="46">
        <f t="shared" ref="C49:H49" si="8">C6*(C11+C23+C28+C31+C35+C39+C43+C48)</f>
        <v>74.91</v>
      </c>
      <c r="D49" s="15">
        <f t="shared" si="8"/>
        <v>59.279000000000003</v>
      </c>
      <c r="E49" s="15">
        <f t="shared" si="8"/>
        <v>60</v>
      </c>
      <c r="F49" s="45">
        <f t="shared" si="8"/>
        <v>82.091999999999999</v>
      </c>
      <c r="G49" s="46">
        <f t="shared" si="8"/>
        <v>80.268000000000001</v>
      </c>
      <c r="H49" s="45">
        <f t="shared" si="8"/>
        <v>87.6</v>
      </c>
      <c r="I49" s="45">
        <f>I6*(I11+I23+I28+I31+I35+I39+I43+I48)</f>
        <v>87.725000000000009</v>
      </c>
      <c r="J49" s="46">
        <f t="shared" ref="J49:K49" si="9">J6*(J11+J23+J28+J31+J35+J39+J43+J48)</f>
        <v>79.15600000000002</v>
      </c>
      <c r="K49" s="47">
        <f t="shared" si="9"/>
        <v>72.58</v>
      </c>
      <c r="L49" s="48">
        <f>L6*(L11+L23+L28+L31+L35+L39+L43+L48)</f>
        <v>62</v>
      </c>
      <c r="M49" s="31">
        <f>SUM(C49:L49)</f>
        <v>745.61000000000013</v>
      </c>
    </row>
    <row r="50" spans="1:13" hidden="1" x14ac:dyDescent="0.2">
      <c r="B50" s="1" t="s">
        <v>75</v>
      </c>
      <c r="C50" s="16">
        <f>C11+C23+C28+C31+C35+C39+C43+C48</f>
        <v>68.099999999999994</v>
      </c>
      <c r="D50" s="16">
        <f t="shared" ref="D50:K50" si="10">D11+D23+D28+D31+D35+D39+D43+D48</f>
        <v>53.89</v>
      </c>
      <c r="E50" s="16">
        <f t="shared" si="10"/>
        <v>60</v>
      </c>
      <c r="F50" s="16">
        <f t="shared" si="10"/>
        <v>68.41</v>
      </c>
      <c r="G50" s="16">
        <f t="shared" si="10"/>
        <v>66.89</v>
      </c>
      <c r="H50" s="16">
        <f t="shared" si="10"/>
        <v>73</v>
      </c>
      <c r="I50" s="16">
        <f t="shared" si="10"/>
        <v>79.75</v>
      </c>
      <c r="J50" s="16">
        <f t="shared" si="10"/>
        <v>71.960000000000008</v>
      </c>
      <c r="K50" s="16">
        <f t="shared" si="10"/>
        <v>72.58</v>
      </c>
      <c r="L50" s="16"/>
      <c r="M50" s="24">
        <f>SUM(C50:K50)</f>
        <v>614.58000000000004</v>
      </c>
    </row>
    <row r="51" spans="1:13" x14ac:dyDescent="0.2"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24"/>
    </row>
    <row r="52" spans="1:13" x14ac:dyDescent="0.2">
      <c r="B52" s="1" t="s">
        <v>81</v>
      </c>
      <c r="C52" s="17">
        <f>C49-$C53</f>
        <v>0.34899999999998954</v>
      </c>
      <c r="D52" s="17">
        <f t="shared" ref="D52:K52" si="11">D49-$C53</f>
        <v>-15.282000000000004</v>
      </c>
      <c r="E52" s="17">
        <f t="shared" si="11"/>
        <v>-14.561000000000007</v>
      </c>
      <c r="F52" s="17">
        <f t="shared" si="11"/>
        <v>7.5309999999999917</v>
      </c>
      <c r="G52" s="17">
        <f t="shared" si="11"/>
        <v>5.7069999999999936</v>
      </c>
      <c r="H52" s="17">
        <f t="shared" si="11"/>
        <v>13.038999999999987</v>
      </c>
      <c r="I52" s="17">
        <f t="shared" si="11"/>
        <v>13.164000000000001</v>
      </c>
      <c r="J52" s="17">
        <f t="shared" si="11"/>
        <v>4.5950000000000131</v>
      </c>
      <c r="K52" s="17">
        <f t="shared" si="11"/>
        <v>-1.9810000000000088</v>
      </c>
      <c r="L52" s="17">
        <f>L49-$C53</f>
        <v>-12.561000000000007</v>
      </c>
      <c r="M52" s="24">
        <f>SUMSQ(C52,D52,E52,F52,G52,H52,I52,J52,K52,L52)/10</f>
        <v>106.10933800000002</v>
      </c>
    </row>
    <row r="53" spans="1:13" x14ac:dyDescent="0.2">
      <c r="B53" s="1" t="s">
        <v>79</v>
      </c>
      <c r="C53" s="49">
        <f>SUM(C49:L49)/10</f>
        <v>74.561000000000007</v>
      </c>
      <c r="D53" s="17"/>
      <c r="E53" s="17"/>
      <c r="F53" s="17"/>
      <c r="G53" s="17"/>
      <c r="H53" s="17"/>
      <c r="I53" s="17"/>
      <c r="J53" s="17"/>
      <c r="K53" s="17"/>
      <c r="L53" s="17"/>
      <c r="M53" s="17"/>
    </row>
    <row r="54" spans="1:13" x14ac:dyDescent="0.2">
      <c r="B54" s="1" t="s">
        <v>80</v>
      </c>
      <c r="C54" s="49">
        <f>SQRT(M52)</f>
        <v>10.300938695089881</v>
      </c>
      <c r="D54" s="17"/>
      <c r="E54" s="17"/>
      <c r="F54" s="17"/>
      <c r="G54" s="17"/>
      <c r="H54" s="17"/>
      <c r="I54" s="17"/>
      <c r="J54" s="17"/>
      <c r="K54" s="17"/>
      <c r="L54" s="17"/>
    </row>
    <row r="56" spans="1:13" x14ac:dyDescent="0.2">
      <c r="B56" s="1" t="s">
        <v>76</v>
      </c>
      <c r="C56" s="17">
        <f>C53+2/3*C54</f>
        <v>81.428292463393262</v>
      </c>
      <c r="D56" s="1">
        <v>100</v>
      </c>
    </row>
    <row r="57" spans="1:13" x14ac:dyDescent="0.2">
      <c r="B57" s="1" t="s">
        <v>77</v>
      </c>
      <c r="C57" s="17">
        <f>C53-2/3*C54</f>
        <v>67.693707536606752</v>
      </c>
      <c r="D57" s="17">
        <f>C56</f>
        <v>81.428292463393262</v>
      </c>
    </row>
    <row r="58" spans="1:13" x14ac:dyDescent="0.2">
      <c r="B58" s="1" t="s">
        <v>78</v>
      </c>
      <c r="C58" s="1">
        <v>0</v>
      </c>
      <c r="D58" s="17">
        <f>C57</f>
        <v>67.693707536606752</v>
      </c>
    </row>
    <row r="60" spans="1:13" s="20" customFormat="1" ht="15.75" x14ac:dyDescent="0.25">
      <c r="A60" s="19"/>
      <c r="B60" s="21"/>
      <c r="C60" s="21"/>
      <c r="D60" s="22"/>
      <c r="E60" s="19"/>
      <c r="G60" s="19"/>
      <c r="H60" s="19"/>
      <c r="I60" s="19"/>
      <c r="J60" s="19"/>
      <c r="K60" s="19"/>
      <c r="L60" s="19"/>
    </row>
    <row r="61" spans="1:13" s="20" customFormat="1" ht="15.75" x14ac:dyDescent="0.25">
      <c r="A61" s="19"/>
      <c r="B61" s="21"/>
      <c r="E61" s="19"/>
      <c r="F61" s="19"/>
      <c r="G61" s="19"/>
      <c r="H61" s="19"/>
      <c r="I61" s="19"/>
      <c r="J61" s="19"/>
      <c r="K61" s="19"/>
      <c r="L61" s="19"/>
    </row>
    <row r="62" spans="1:13" ht="18.75" x14ac:dyDescent="0.2">
      <c r="B62" s="18"/>
      <c r="C62"/>
      <c r="D62"/>
    </row>
  </sheetData>
  <mergeCells count="13">
    <mergeCell ref="A2:L2"/>
    <mergeCell ref="A24:L24"/>
    <mergeCell ref="A29:L29"/>
    <mergeCell ref="B4:B5"/>
    <mergeCell ref="A4:A5"/>
    <mergeCell ref="C4:L4"/>
    <mergeCell ref="A7:L7"/>
    <mergeCell ref="A12:L12"/>
    <mergeCell ref="A32:L32"/>
    <mergeCell ref="A36:L36"/>
    <mergeCell ref="A40:L40"/>
    <mergeCell ref="A44:L44"/>
    <mergeCell ref="A49:B49"/>
  </mergeCells>
  <pageMargins left="0.7" right="0.7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ASFR</dc:creator>
  <cp:lastModifiedBy>ASFR</cp:lastModifiedBy>
  <cp:lastPrinted>2023-04-26T09:52:54Z</cp:lastPrinted>
  <dcterms:created xsi:type="dcterms:W3CDTF">2022-02-22T02:51:06Z</dcterms:created>
  <dcterms:modified xsi:type="dcterms:W3CDTF">2023-04-27T08:51:37Z</dcterms:modified>
</cp:coreProperties>
</file>