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830" windowHeight="11565"/>
  </bookViews>
  <sheets>
    <sheet name="Лист1" sheetId="1" r:id="rId1"/>
  </sheets>
  <definedNames>
    <definedName name="Z_11876AC0_7BE1_4FE1_BDCA_B7DBC1EF1495_.wvu.Cols" localSheetId="0" hidden="1">Лист1!$M:$N</definedName>
    <definedName name="Z_11876AC0_7BE1_4FE1_BDCA_B7DBC1EF1495_.wvu.Rows" localSheetId="0" hidden="1">Лист1!$50:$50</definedName>
    <definedName name="Z_28FEF256_629D_43F7_A0A1_0CBCF855AE5E_.wvu.Rows" localSheetId="0" hidden="1">Лист1!$50:$50</definedName>
    <definedName name="Z_4081D104_7DCC_44D6_A865_F26230364378_.wvu.Rows" localSheetId="0" hidden="1">Лист1!$50:$50</definedName>
    <definedName name="Z_684A62B2_D1AF_430D_BEBD_2CE67FCE4F3D_.wvu.Rows" localSheetId="0" hidden="1">Лист1!$50:$50</definedName>
    <definedName name="Z_8C2C8D0B_A09A_4EDE_B755_6D2939C29403_.wvu.Rows" localSheetId="0" hidden="1">Лист1!$50:$50</definedName>
    <definedName name="Z_E7F8FF50_8A1A_421B_914E_F1717E9F80BA_.wvu.Rows" localSheetId="0" hidden="1">Лист1!$50:$50</definedName>
  </definedNames>
  <calcPr calcId="145621"/>
  <customWorkbookViews>
    <customWorkbookView name="UserXP - Личное представление" guid="{8C2C8D0B-A09A-4EDE-B755-6D2939C29403}" mergeInterval="0" personalView="1" maximized="1" windowWidth="1916" windowHeight="793" activeSheetId="1" showComments="commIndAndComment"/>
    <customWorkbookView name="Нач отдела доходов - Личное представление" guid="{4081D104-7DCC-44D6-A865-F26230364378}" mergeInterval="0" personalView="1" maximized="1" windowWidth="1569" windowHeight="573" activeSheetId="1"/>
    <customWorkbookView name="BUD - Личное представление" guid="{28FEF256-629D-43F7-A0A1-0CBCF855AE5E}" mergeInterval="0" personalView="1" maximized="1" windowWidth="1276" windowHeight="770" activeSheetId="1" showComments="commIndAndComment"/>
    <customWorkbookView name="фу - Личное представление" guid="{E7F8FF50-8A1A-421B-914E-F1717E9F80BA}" mergeInterval="0" personalView="1" maximized="1" windowWidth="1596" windowHeight="675" activeSheetId="1"/>
    <customWorkbookView name="Пользователь Windows - Личное представление" guid="{684A62B2-D1AF-430D-BEBD-2CE67FCE4F3D}" mergeInterval="0" personalView="1" maximized="1" windowWidth="1729" windowHeight="818" activeSheetId="1"/>
    <customWorkbookView name="ASFR - Личное представление" guid="{11876AC0-7BE1-4FE1-BDCA-B7DBC1EF1495}" mergeInterval="0" personalView="1" maximized="1" windowWidth="1276" windowHeight="788" activeSheetId="1"/>
  </customWorkbookViews>
</workbook>
</file>

<file path=xl/calcChain.xml><?xml version="1.0" encoding="utf-8"?>
<calcChain xmlns="http://schemas.openxmlformats.org/spreadsheetml/2006/main">
  <c r="C11" i="1" l="1"/>
  <c r="C39" i="1"/>
  <c r="C43" i="1"/>
  <c r="D48" i="1"/>
  <c r="E48" i="1"/>
  <c r="F48" i="1"/>
  <c r="G48" i="1"/>
  <c r="H48" i="1"/>
  <c r="I48" i="1"/>
  <c r="J48" i="1"/>
  <c r="K48" i="1"/>
  <c r="L48" i="1"/>
  <c r="C48" i="1"/>
  <c r="L11" i="1" l="1"/>
  <c r="L39" i="1"/>
  <c r="L43" i="1"/>
  <c r="L28" i="1"/>
  <c r="L23" i="1" l="1"/>
  <c r="L49" i="1" s="1"/>
  <c r="L35" i="1"/>
  <c r="L31" i="1"/>
  <c r="D35" i="1" l="1"/>
  <c r="E35" i="1"/>
  <c r="F35" i="1"/>
  <c r="G35" i="1"/>
  <c r="H35" i="1"/>
  <c r="I35" i="1"/>
  <c r="J35" i="1"/>
  <c r="K35" i="1"/>
  <c r="C35" i="1"/>
  <c r="D39" i="1"/>
  <c r="E39" i="1"/>
  <c r="F39" i="1"/>
  <c r="G39" i="1"/>
  <c r="H39" i="1"/>
  <c r="I39" i="1"/>
  <c r="J39" i="1"/>
  <c r="K39" i="1"/>
  <c r="D43" i="1"/>
  <c r="E43" i="1"/>
  <c r="F43" i="1"/>
  <c r="G43" i="1"/>
  <c r="H43" i="1"/>
  <c r="I43" i="1"/>
  <c r="J43" i="1"/>
  <c r="K43" i="1"/>
  <c r="D28" i="1"/>
  <c r="E28" i="1"/>
  <c r="F28" i="1"/>
  <c r="G28" i="1"/>
  <c r="H28" i="1"/>
  <c r="I28" i="1"/>
  <c r="J28" i="1"/>
  <c r="K28" i="1"/>
  <c r="C28" i="1"/>
  <c r="D31" i="1"/>
  <c r="E31" i="1"/>
  <c r="F31" i="1"/>
  <c r="G31" i="1"/>
  <c r="H31" i="1"/>
  <c r="I31" i="1"/>
  <c r="J31" i="1"/>
  <c r="K31" i="1"/>
  <c r="C31" i="1"/>
  <c r="D23" i="1"/>
  <c r="E23" i="1"/>
  <c r="F23" i="1"/>
  <c r="G23" i="1"/>
  <c r="H23" i="1"/>
  <c r="I23" i="1"/>
  <c r="J23" i="1"/>
  <c r="K23" i="1"/>
  <c r="C23" i="1"/>
  <c r="D11" i="1"/>
  <c r="E11" i="1"/>
  <c r="F11" i="1"/>
  <c r="G11" i="1"/>
  <c r="H11" i="1"/>
  <c r="I11" i="1"/>
  <c r="J11" i="1"/>
  <c r="K11" i="1"/>
  <c r="H49" i="1" l="1"/>
  <c r="I49" i="1"/>
  <c r="F49" i="1"/>
  <c r="E49" i="1"/>
  <c r="G49" i="1"/>
  <c r="K49" i="1"/>
  <c r="D49" i="1"/>
  <c r="J49" i="1"/>
  <c r="C49" i="1"/>
  <c r="K50" i="1"/>
  <c r="C50" i="1"/>
  <c r="I50" i="1"/>
  <c r="H50" i="1"/>
  <c r="J50" i="1"/>
  <c r="G50" i="1"/>
  <c r="F50" i="1"/>
  <c r="D50" i="1"/>
  <c r="E50" i="1"/>
  <c r="M50" i="1" l="1"/>
  <c r="M49" i="1"/>
  <c r="C53" i="1"/>
  <c r="C52" i="1" l="1"/>
  <c r="M52" i="1" s="1"/>
  <c r="L52" i="1"/>
  <c r="K52" i="1"/>
  <c r="G52" i="1"/>
  <c r="J52" i="1"/>
  <c r="E52" i="1"/>
  <c r="F52" i="1"/>
  <c r="D52" i="1"/>
  <c r="I52" i="1"/>
  <c r="H52" i="1"/>
  <c r="C54" i="1" l="1"/>
  <c r="C57" i="1" s="1"/>
  <c r="C56" i="1" l="1"/>
  <c r="D57" i="1" s="1"/>
  <c r="D58" i="1"/>
</calcChain>
</file>

<file path=xl/sharedStrings.xml><?xml version="1.0" encoding="utf-8"?>
<sst xmlns="http://schemas.openxmlformats.org/spreadsheetml/2006/main" count="91" uniqueCount="84">
  <si>
    <t>Наименование показателя</t>
  </si>
  <si>
    <t>Оценка, в баллах</t>
  </si>
  <si>
    <t>Коэффициент сложности управления финансами</t>
  </si>
  <si>
    <t>Количество изменений, внесенных в сводную бюджетную роспись местного бюджета</t>
  </si>
  <si>
    <t>Доля суммы изменений в сводную бюджетную роспись местного бюджета</t>
  </si>
  <si>
    <t>Качество планирования расходов на предоставление субсидий на иные цели</t>
  </si>
  <si>
    <t>Доля неисполненных на конец отчетного финансового года бюджетных ассигнований</t>
  </si>
  <si>
    <t>Равномерность расходов</t>
  </si>
  <si>
    <t>Эффективность управления просроченной кредиторской задолженностью</t>
  </si>
  <si>
    <t>Эффективность управления дебиторской задолженностью по расчетам с дебиторами по расходам</t>
  </si>
  <si>
    <t>Результативность использования субсидий из федерального и областного бюджетов в отчетном финансовом году</t>
  </si>
  <si>
    <t>Уровень исполнения расходов главного распорядителя бюджетных средств, источником финансового обеспечения которых являются межбюджетные трансферты из федерального и областного бюджетов</t>
  </si>
  <si>
    <t>Нарушение правил, условий предоставления бюджетных инвестиций, субсидий</t>
  </si>
  <si>
    <t>Нецелевое использование бюджетных средств</t>
  </si>
  <si>
    <t>Качество управления объектами незавершенного строительства</t>
  </si>
  <si>
    <t>Иски о возмещении ущерба (в денежном выражении)</t>
  </si>
  <si>
    <t>Отклонение кассового исполнения по налоговым и неналоговым доходам (по состоянию на 31 декабря отчетного года) от показателей прогноза кассовых поступлений по налоговым и неналоговым доходам (по состоянию на 1 января отчетного года) местного бюджета</t>
  </si>
  <si>
    <t>Эффективность управления просроченной дебиторской задолженностью по расчетам с дебиторами по доходам</t>
  </si>
  <si>
    <t>Объем невыясненных поступлений, зачисленных в местный бюджет и не уточненных главным администратором доходов местного бюджета, по состоянию на 31 декабря отчетного финансового года</t>
  </si>
  <si>
    <t>Нарушение срока представления годовой сводной бюджетной и годовой сводной бухгалтерской отчетности бюджетных и автономных учреждений</t>
  </si>
  <si>
    <t>Наличие решения руководителя  главного администратора средств местного бюджета об организации внутреннего финансового аудита</t>
  </si>
  <si>
    <t>Оценка финансовой дисциплины</t>
  </si>
  <si>
    <t>Качество планирования закупок</t>
  </si>
  <si>
    <t>Соблюдение действующего законодательства в сфере муниципальных закупок</t>
  </si>
  <si>
    <t>Нарушения при управлении и распоряжении муниципальной собственностью</t>
  </si>
  <si>
    <t>Качество управления недвижимым имуществом, переданным в аренду</t>
  </si>
  <si>
    <t>Размещение информации на официальном сайте Российской Федерации www.bus.gov.ru</t>
  </si>
  <si>
    <t>Выполнение показателей результативности, установленных муниципальными программами</t>
  </si>
  <si>
    <t>Своевременность утверждения муниципальных заданий на оказание муниципальных услуг</t>
  </si>
  <si>
    <t>ОБЩИЙ БАЛЛ</t>
  </si>
  <si>
    <t>1.     Качество бюджетного планирования</t>
  </si>
  <si>
    <t>2.     Качество управления расходами бюджета</t>
  </si>
  <si>
    <t>3.     Качество управление доходами</t>
  </si>
  <si>
    <t>4.     Качество ведения учета и составления бюджетной отчетности</t>
  </si>
  <si>
    <t>5.     Качество организации и осуществления внутреннего финансового аудита и внешнего контроля</t>
  </si>
  <si>
    <t>6.     Качество осуществления закупок товаров, работ, услуг для обеспечения муниципальных нужд</t>
  </si>
  <si>
    <t>7.     Качество управления активами</t>
  </si>
  <si>
    <t>8.     Оценка деятельности по осуществлению функций и полномочий учредителя</t>
  </si>
  <si>
    <r>
      <t>Р</t>
    </r>
    <r>
      <rPr>
        <vertAlign val="subscript"/>
        <sz val="8"/>
        <color theme="1"/>
        <rFont val="Times New Roman"/>
        <family val="1"/>
        <charset val="204"/>
      </rPr>
      <t>1.1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</si>
  <si>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1.2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</si>
  <si>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1.3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</si>
  <si>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</si>
  <si>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</si>
  <si>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</si>
  <si>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2.4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</si>
  <si>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2.5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</si>
  <si>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2.6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</si>
  <si>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2.7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</si>
  <si>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2.8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</si>
  <si>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2.9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</si>
  <si>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2.10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</si>
  <si>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</si>
  <si>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</si>
  <si>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</si>
  <si>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4.1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</si>
  <si>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5.1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</si>
  <si>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5.2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</si>
  <si>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6.1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</si>
  <si>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6.2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</si>
  <si>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7.1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</si>
  <si>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7.2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</si>
  <si>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</si>
  <si>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</si>
  <si>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8.3</t>
    </r>
  </si>
  <si>
    <t>№ п/п</t>
  </si>
  <si>
    <t>итого</t>
  </si>
  <si>
    <t>АКМО</t>
  </si>
  <si>
    <t>СНД</t>
  </si>
  <si>
    <t>КУМИ</t>
  </si>
  <si>
    <t>ФУ</t>
  </si>
  <si>
    <t>УСЗН</t>
  </si>
  <si>
    <t>УО</t>
  </si>
  <si>
    <t>УКМПИСТ</t>
  </si>
  <si>
    <t>ТУ</t>
  </si>
  <si>
    <t>УЖС</t>
  </si>
  <si>
    <t>без коэффициента</t>
  </si>
  <si>
    <t>высокий рейтинг</t>
  </si>
  <si>
    <t>средний рейтинг</t>
  </si>
  <si>
    <t>низкий рейтинг</t>
  </si>
  <si>
    <t>среднеарифметическое</t>
  </si>
  <si>
    <t>среднеквадратическое</t>
  </si>
  <si>
    <t>отклонение от среднеарефметической</t>
  </si>
  <si>
    <t>КСО</t>
  </si>
  <si>
    <t>Сводная таблица по результатам анализа мониторинга качества финансового менеджмента осуществляемого главными администраторами средств бюджета Крапивинского муниципального округа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</si>
</sst>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8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/>
    </xf>
    <xf numFmtId="0" fontId="12" fillId="0" borderId="0" xfId="0" applyFont="1"/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justify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2" fontId="16" fillId="0" borderId="0" xfId="0" applyNumberFormat="1" applyFont="1"/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2" fontId="18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5F40FA1-4D5A-4777-9DF4-34059FAEE338}" diskRevisions="1" revisionId="165" version="3">
  <header guid="{51B95340-A849-4817-B7BE-96264AAFE007}" dateTime="2024-05-20T11:31:04" maxSheetId="2" userName="ASFR" r:id="rId1">
    <sheetIdMap count="1">
      <sheetId val="1"/>
    </sheetIdMap>
  </header>
  <header guid="{ED3494BF-19D8-4D94-BDF0-E6F446940CC1}" dateTime="2024-05-20T11:44:37" maxSheetId="2" userName="Пользователь Windows" r:id="rId2" minRId="1" maxRId="7">
    <sheetIdMap count="1">
      <sheetId val="1"/>
    </sheetIdMap>
  </header>
  <header guid="{6D4CE2AF-C26C-4CF0-9E72-13B0F7CEF38C}" dateTime="2024-05-20T11:53:40" maxSheetId="2" userName="Пользователь Windows" r:id="rId3" minRId="9" maxRId="12">
    <sheetIdMap count="1">
      <sheetId val="1"/>
    </sheetIdMap>
  </header>
  <header guid="{3A4FE2C0-3B31-499A-A7E3-3BAC5077E691}" dateTime="2024-05-20T11:54:14" maxSheetId="2" userName="Пользователь Windows" r:id="rId4" minRId="14" maxRId="17">
    <sheetIdMap count="1">
      <sheetId val="1"/>
    </sheetIdMap>
  </header>
  <header guid="{BBA54C07-30F1-4D8A-BEF1-101FE54D75C8}" dateTime="2024-05-20T13:06:15" maxSheetId="2" userName="Пользователь Windows" r:id="rId5">
    <sheetIdMap count="1">
      <sheetId val="1"/>
    </sheetIdMap>
  </header>
  <header guid="{EFCD2476-D771-4A01-BFA0-5163D97AF294}" dateTime="2024-05-20T13:20:35" maxSheetId="2" userName="Пользователь Windows" r:id="rId6">
    <sheetIdMap count="1">
      <sheetId val="1"/>
    </sheetIdMap>
  </header>
  <header guid="{1BB9D1D7-D639-4828-BBFB-751BF2835230}" dateTime="2024-05-20T13:30:38" maxSheetId="2" userName="ASFR" r:id="rId7" minRId="20">
    <sheetIdMap count="1">
      <sheetId val="1"/>
    </sheetIdMap>
  </header>
  <header guid="{8E6DD721-68A1-4AF9-BF3D-0DE1D773E04F}" dateTime="2024-05-20T13:43:08" maxSheetId="2" userName="Нач отдела доходов" r:id="rId8" minRId="21" maxRId="30">
    <sheetIdMap count="1">
      <sheetId val="1"/>
    </sheetIdMap>
  </header>
  <header guid="{2F2A9CB9-0316-425D-A715-335CF4A19378}" dateTime="2024-05-20T14:18:26" maxSheetId="2" userName="фу" r:id="rId9" minRId="32">
    <sheetIdMap count="1">
      <sheetId val="1"/>
    </sheetIdMap>
  </header>
  <header guid="{6BDE91F1-8E36-4343-B6CD-174DEDE64DFB}" dateTime="2024-05-20T16:39:21" maxSheetId="2" userName="ASFR" r:id="rId10" minRId="34" maxRId="35">
    <sheetIdMap count="1">
      <sheetId val="1"/>
    </sheetIdMap>
  </header>
  <header guid="{977083CA-3F18-40DE-9309-27F8A8027CE1}" dateTime="2024-05-20T17:08:44" maxSheetId="2" userName="ASFR" r:id="rId11" minRId="36" maxRId="64">
    <sheetIdMap count="1">
      <sheetId val="1"/>
    </sheetIdMap>
  </header>
  <header guid="{60A1805A-17BA-4880-AE7E-BF2A14DC0B47}" dateTime="2024-05-20T18:00:18" maxSheetId="2" userName="ASFR" r:id="rId12" minRId="65" maxRId="73">
    <sheetIdMap count="1">
      <sheetId val="1"/>
    </sheetIdMap>
  </header>
  <header guid="{0C071E4A-F012-455B-B508-7582A94FF567}" dateTime="2024-05-21T08:57:13" maxSheetId="2" userName="Нач отдела доходов" r:id="rId13" minRId="74">
    <sheetIdMap count="1">
      <sheetId val="1"/>
    </sheetIdMap>
  </header>
  <header guid="{18E0665B-7BE0-4A91-9438-C128D917561C}" dateTime="2024-05-21T10:17:45" maxSheetId="2" userName="Нач отдела доходов" r:id="rId14">
    <sheetIdMap count="1">
      <sheetId val="1"/>
    </sheetIdMap>
  </header>
  <header guid="{E81487B4-0B8A-4140-81BB-2C6BB2703D04}" dateTime="2024-05-21T10:27:14" maxSheetId="2" userName="Нач отдела доходов" r:id="rId15">
    <sheetIdMap count="1">
      <sheetId val="1"/>
    </sheetIdMap>
  </header>
  <header guid="{CD1590B9-BF15-49E3-9A99-D0A10F7A597B}" dateTime="2024-05-21T10:35:55" maxSheetId="2" userName="Нач отдела доходов" r:id="rId16">
    <sheetIdMap count="1">
      <sheetId val="1"/>
    </sheetIdMap>
  </header>
  <header guid="{9F052D40-11EE-4793-A552-4E8A96EE308C}" dateTime="2024-05-21T10:39:08" maxSheetId="2" userName="Нач отдела доходов" r:id="rId17">
    <sheetIdMap count="1">
      <sheetId val="1"/>
    </sheetIdMap>
  </header>
  <header guid="{B2FFDFE0-21D7-493E-9A42-CCB416B26A66}" dateTime="2024-05-21T14:40:41" maxSheetId="2" userName="BUD" r:id="rId18" minRId="79" maxRId="82">
    <sheetIdMap count="1">
      <sheetId val="1"/>
    </sheetIdMap>
  </header>
  <header guid="{D3FDAC36-B152-4599-803E-E890B6CA3930}" dateTime="2024-05-21T16:26:06" maxSheetId="2" userName="Пользователь Windows" r:id="rId19" minRId="84">
    <sheetIdMap count="1">
      <sheetId val="1"/>
    </sheetIdMap>
  </header>
  <header guid="{79AF05BE-43A2-413D-B7AA-2AAB844EF91C}" dateTime="2024-05-23T13:26:43" maxSheetId="2" userName="Нач отдела доходов" r:id="rId20" minRId="86">
    <sheetIdMap count="1">
      <sheetId val="1"/>
    </sheetIdMap>
  </header>
  <header guid="{115975D7-7D72-46B7-9780-F24902F66C58}" dateTime="2024-05-23T13:38:09" maxSheetId="2" userName="ASFR" r:id="rId21" minRId="88">
    <sheetIdMap count="1">
      <sheetId val="1"/>
    </sheetIdMap>
  </header>
  <header guid="{D97DE722-075B-4FF6-845B-6657FB127397}" dateTime="2024-05-23T13:42:46" maxSheetId="2" userName="ASFR" r:id="rId22" minRId="89" maxRId="111">
    <sheetIdMap count="1">
      <sheetId val="1"/>
    </sheetIdMap>
  </header>
  <header guid="{714093F9-2B0C-4966-A660-587DFCC03D63}" dateTime="2024-05-23T14:17:59" maxSheetId="2" userName="ASFR" r:id="rId23" minRId="112" maxRId="114">
    <sheetIdMap count="1">
      <sheetId val="1"/>
    </sheetIdMap>
  </header>
  <header guid="{84592D56-F999-4858-9D46-4AFC5D1AA9C3}" dateTime="2024-05-23T15:22:09" maxSheetId="2" userName="ASFR" r:id="rId24" minRId="115">
    <sheetIdMap count="1">
      <sheetId val="1"/>
    </sheetIdMap>
  </header>
  <header guid="{0AE200AE-FEC2-42F9-966D-7BC79BCFA728}" dateTime="2024-05-23T17:32:58" maxSheetId="2" userName="ASFR" r:id="rId25" minRId="116" maxRId="117">
    <sheetIdMap count="1">
      <sheetId val="1"/>
    </sheetIdMap>
  </header>
  <header guid="{8E20575E-88BA-464E-AC83-1BD9FD79266E}" dateTime="2024-05-24T13:42:59" maxSheetId="2" userName="ASFR" r:id="rId26" minRId="118">
    <sheetIdMap count="1">
      <sheetId val="1"/>
    </sheetIdMap>
  </header>
  <header guid="{4D5ED592-877C-4B82-B0FA-4AF0E27A3C3D}" dateTime="2024-05-27T11:05:15" maxSheetId="2" userName="UserXP" r:id="rId27">
    <sheetIdMap count="1">
      <sheetId val="1"/>
    </sheetIdMap>
  </header>
  <header guid="{35F40FA1-4D5A-4777-9DF4-34059FAEE338}" dateTime="2024-05-27T11:05:42" maxSheetId="2" userName="UserXP" r:id="rId28" minRId="123" maxRId="16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3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L3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L3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4" sId="1">
    <nc r="C47">
      <v>5</v>
    </nc>
  </rcc>
  <rcc rId="35" sId="1">
    <nc r="N47" t="inlineStr">
      <is>
        <t>Баштанова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nc r="C37">
      <v>3.24</v>
    </nc>
  </rcc>
  <rcc rId="37" sId="1">
    <nc r="D37">
      <v>3.49</v>
    </nc>
  </rcc>
  <rcc rId="38" sId="1">
    <nc r="E37">
      <v>5</v>
    </nc>
  </rcc>
  <rcc rId="39" sId="1">
    <nc r="L37">
      <v>5</v>
    </nc>
  </rcc>
  <rcc rId="40" sId="1">
    <nc r="F37">
      <v>2.98</v>
    </nc>
  </rcc>
  <rcc rId="41" sId="1">
    <nc r="G37">
      <v>2.77</v>
    </nc>
  </rcc>
  <rcc rId="42" sId="1">
    <nc r="H37">
      <v>0</v>
    </nc>
  </rcc>
  <rcc rId="43" sId="1">
    <nc r="I37">
      <v>4.45</v>
    </nc>
  </rcc>
  <rcc rId="44" sId="1">
    <nc r="J37">
      <v>3.61</v>
    </nc>
  </rcc>
  <rcc rId="45" sId="1">
    <nc r="K37">
      <v>4.83</v>
    </nc>
  </rcc>
  <rcc rId="46" sId="1">
    <nc r="H46">
      <v>0</v>
    </nc>
  </rcc>
  <rcc rId="47" sId="1">
    <nc r="H47">
      <v>5</v>
    </nc>
  </rcc>
  <rfmt sheetId="1" sqref="H46">
    <dxf>
      <fill>
        <patternFill patternType="none">
          <bgColor auto="1"/>
        </patternFill>
      </fill>
    </dxf>
  </rfmt>
  <rcc rId="48" sId="1">
    <nc r="H38">
      <v>0</v>
    </nc>
  </rcc>
  <rcc rId="49" sId="1">
    <oc r="C53">
      <f>SUM(C49:L49)/10</f>
    </oc>
    <nc r="C53">
      <f>SUM(C49:L49)/10</f>
    </nc>
  </rcc>
  <rcc rId="50" sId="1">
    <nc r="K47">
      <v>0</v>
    </nc>
  </rcc>
  <rcc rId="51" sId="1">
    <nc r="L47">
      <v>0</v>
    </nc>
  </rcc>
  <rcc rId="52" sId="1">
    <nc r="J47">
      <v>0</v>
    </nc>
  </rcc>
  <rcc rId="53" sId="1">
    <nc r="F47">
      <v>0</v>
    </nc>
  </rcc>
  <rcc rId="54" sId="1">
    <nc r="E47">
      <v>0</v>
    </nc>
  </rcc>
  <rcc rId="55" sId="1">
    <nc r="D47">
      <v>0</v>
    </nc>
  </rcc>
  <rcc rId="56" sId="1">
    <nc r="I38">
      <v>5</v>
    </nc>
  </rcc>
  <rcc rId="57" sId="1">
    <nc r="C38">
      <v>5</v>
    </nc>
  </rcc>
  <rcc rId="58" sId="1">
    <nc r="D38">
      <v>0</v>
    </nc>
  </rcc>
  <rcc rId="59" sId="1">
    <nc r="E38">
      <v>0</v>
    </nc>
  </rcc>
  <rcc rId="60" sId="1">
    <nc r="F38">
      <v>0</v>
    </nc>
  </rcc>
  <rcc rId="61" sId="1">
    <nc r="G38">
      <v>0</v>
    </nc>
  </rcc>
  <rcc rId="62" sId="1">
    <nc r="J38">
      <v>0</v>
    </nc>
  </rcc>
  <rcc rId="63" sId="1">
    <nc r="K38">
      <v>0</v>
    </nc>
  </rcc>
  <rcc rId="64" sId="1">
    <nc r="L38">
      <v>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H9">
      <v>4</v>
    </oc>
    <nc r="H9">
      <v>5</v>
    </nc>
  </rcc>
  <rcc rId="66" sId="1">
    <oc r="N10" t="inlineStr">
      <is>
        <t>краснова</t>
      </is>
    </oc>
    <nc r="N10" t="inlineStr">
      <is>
        <t>Краснова</t>
      </is>
    </nc>
  </rcc>
  <rcc rId="67" sId="1">
    <oc r="N13" t="inlineStr">
      <is>
        <t>краснова (жаркова)</t>
      </is>
    </oc>
    <nc r="N13" t="inlineStr">
      <is>
        <t>Краснова</t>
      </is>
    </nc>
  </rcc>
  <rcc rId="68" sId="1">
    <oc r="N14" t="inlineStr">
      <is>
        <t>краснова (жаркова)</t>
      </is>
    </oc>
    <nc r="N14" t="inlineStr">
      <is>
        <t>Краснова</t>
      </is>
    </nc>
  </rcc>
  <rcc rId="69" sId="1">
    <oc r="N17" t="inlineStr">
      <is>
        <t>краснова</t>
      </is>
    </oc>
    <nc r="N17" t="inlineStr">
      <is>
        <t>Краснова</t>
      </is>
    </nc>
  </rcc>
  <rcc rId="70" sId="1">
    <oc r="N18" t="inlineStr">
      <is>
        <t>краснова</t>
      </is>
    </oc>
    <nc r="N18" t="inlineStr">
      <is>
        <t>Краснова</t>
      </is>
    </nc>
  </rcc>
  <rcc rId="71" sId="1">
    <oc r="N19" t="inlineStr">
      <is>
        <t>краснова</t>
      </is>
    </oc>
    <nc r="N19" t="inlineStr">
      <is>
        <t>Краснова</t>
      </is>
    </nc>
  </rcc>
  <rcc rId="72" sId="1">
    <oc r="N37" t="inlineStr">
      <is>
        <t>краснова</t>
      </is>
    </oc>
    <nc r="N37" t="inlineStr">
      <is>
        <t>Краснова</t>
      </is>
    </nc>
  </rcc>
  <rcc rId="73" sId="1">
    <oc r="N38" t="inlineStr">
      <is>
        <t>краснова</t>
      </is>
    </oc>
    <nc r="N38" t="inlineStr">
      <is>
        <t>Краснова</t>
      </is>
    </nc>
  </rcc>
  <rfmt sheetId="1" sqref="C49:L49" start="0" length="2147483647">
    <dxf>
      <font>
        <color auto="1"/>
      </font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1">
    <oc r="H27">
      <v>5</v>
    </oc>
    <nc r="H27">
      <v>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>
    <nc r="F46">
      <v>5</v>
    </nc>
  </rcc>
  <rfmt sheetId="1" sqref="F46">
    <dxf>
      <fill>
        <patternFill>
          <bgColor theme="0"/>
        </patternFill>
      </fill>
    </dxf>
  </rfmt>
  <rcc rId="80" sId="1">
    <oc r="G46">
      <v>0</v>
    </oc>
    <nc r="G46">
      <v>1</v>
    </nc>
  </rcc>
  <rcc rId="81" sId="1">
    <oc r="H46">
      <v>0</v>
    </oc>
    <nc r="H46">
      <v>1</v>
    </nc>
  </rcc>
  <rcc rId="82" sId="1">
    <oc r="J46">
      <v>5</v>
    </oc>
    <nc r="J46">
      <v>0</v>
    </nc>
  </rcc>
  <rdn rId="0" localSheetId="1" customView="1" name="Z_28FEF256_629D_43F7_A0A1_0CBCF855AE5E_.wvu.Rows" hidden="1" oldHidden="1">
    <formula>Лист1!$50:$50</formula>
  </rdn>
  <rcv guid="{28FEF256-629D-43F7-A0A1-0CBCF855AE5E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" sId="1">
    <nc r="G33">
      <v>0</v>
    </nc>
  </rcc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D45">
      <v>0</v>
    </nc>
  </rcc>
  <rcc rId="2" sId="1">
    <nc r="E45">
      <v>0</v>
    </nc>
  </rcc>
  <rcc rId="3" sId="1">
    <nc r="F45">
      <v>0</v>
    </nc>
  </rcc>
  <rfmt sheetId="1" sqref="C45:L45">
    <dxf>
      <alignment vertical="center" readingOrder="0"/>
    </dxf>
  </rfmt>
  <rfmt sheetId="1" sqref="C45:L45">
    <dxf>
      <alignment horizontal="center" readingOrder="0"/>
    </dxf>
  </rfmt>
  <rcc rId="4" sId="1">
    <nc r="J45">
      <v>0</v>
    </nc>
  </rcc>
  <rcc rId="5" sId="1">
    <nc r="K45">
      <v>0</v>
    </nc>
  </rcc>
  <rcc rId="6" sId="1">
    <nc r="L45">
      <v>0</v>
    </nc>
  </rcc>
  <rcc rId="7" sId="1">
    <oc r="M45" t="inlineStr">
      <is>
        <t>БО</t>
      </is>
    </oc>
    <nc r="M45" t="inlineStr">
      <is>
        <t>ОБУиО</t>
      </is>
    </nc>
  </rcc>
  <rdn rId="0" localSheetId="1" customView="1" name="Z_684A62B2_D1AF_430D_BEBD_2CE67FCE4F3D_.wvu.Rows" hidden="1" oldHidden="1">
    <formula>Лист1!$50:$50</formula>
  </rdn>
  <rcv guid="{684A62B2-D1AF-430D-BEBD-2CE67FCE4F3D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1">
    <oc r="C41">
      <v>5</v>
    </oc>
    <nc r="C41">
      <v>0</v>
    </nc>
  </rcc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" sId="1">
    <oc r="C18">
      <v>5</v>
    </oc>
    <nc r="C18">
      <v>4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C49">
      <f>C6*(C11+C23+C28+C31+C35+C39+C43+C48)</f>
    </oc>
    <nc r="C49">
      <f>C6*(C11+C23+C28+C31+C35+C39+C43+C48)</f>
    </nc>
  </rcc>
  <rcc rId="90" sId="1">
    <oc r="C48">
      <f>SUM(C46:C47)</f>
    </oc>
    <nc r="C48">
      <f>SUM(C45:C47)</f>
    </nc>
  </rcc>
  <rcc rId="91" sId="1">
    <oc r="D49">
      <f>D6*(D11+D23+D28+D31+D35+D39+D43+D48)</f>
    </oc>
    <nc r="D49">
      <f>D6*(D11+D23+D28+D31+D35+D39+D43+D48)</f>
    </nc>
  </rcc>
  <rcc rId="92" sId="1">
    <oc r="E49">
      <f>E6*(E11+E23+E28+E31+E35+E39+E43+E48)</f>
    </oc>
    <nc r="E49">
      <f>E6*(E11+E23+E28+E31+E35+E39+E43+E48)</f>
    </nc>
  </rcc>
  <rcc rId="93" sId="1">
    <oc r="F49">
      <f>F6*(F11+F23+F28+F31+F35+F39+F43+F48)</f>
    </oc>
    <nc r="F49">
      <f>F6*(F11+F23+F28+F31+F35+F39+F43+F48)</f>
    </nc>
  </rcc>
  <rcc rId="94" sId="1">
    <oc r="G49">
      <f>G6*(G11+G23+G28+G31+G35+G39+G43+G48)</f>
    </oc>
    <nc r="G49">
      <f>G6*(G11+G23+G28+G31+G35+G39+G43+G48)</f>
    </nc>
  </rcc>
  <rcc rId="95" sId="1">
    <oc r="H49">
      <f>H6*(H11+H23+H28+H31+H35+H39+H43+H48)</f>
    </oc>
    <nc r="H49">
      <f>H6*(H11+H23+H28+H31+H35+H39+H43+H48)</f>
    </nc>
  </rcc>
  <rcc rId="96" sId="1">
    <oc r="I49">
      <f>I6*(I11+I23+I28+I31+I35+I39+I43+I48)</f>
    </oc>
    <nc r="I49">
      <f>I6*(I11+I23+I28+I31+I35+I39+I43+I48)</f>
    </nc>
  </rcc>
  <rcc rId="97" sId="1">
    <oc r="J49">
      <f>J6*(J11+J23+J28+J31+J35+J39+J43+J48)</f>
    </oc>
    <nc r="J49">
      <f>J6*(J11+J23+J28+J31+J35+J39+J43+J48)</f>
    </nc>
  </rcc>
  <rcc rId="98" sId="1" odxf="1" dxf="1">
    <oc r="K49">
      <f>K6*(K11+K23+K28+K31+K35+K39+K43+K48)</f>
    </oc>
    <nc r="K49">
      <f>K6*(K11+K23+K28+K31+K35+K39+K43+K48)</f>
    </nc>
    <odxf>
      <border outline="0">
        <right/>
      </border>
    </odxf>
    <ndxf>
      <border outline="0">
        <right style="medium">
          <color indexed="64"/>
        </right>
      </border>
    </ndxf>
  </rcc>
  <rcc rId="99" sId="1" odxf="1" dxf="1">
    <oc r="L49">
      <f>L6*(L11+L23+L28+L31+L35+L39+L43+L48)</f>
    </oc>
    <nc r="L49">
      <f>L6*(L11+L23+L28+L31+L35+L39+L43+L48)</f>
    </nc>
    <odxf>
      <border outline="0">
        <left style="medium">
          <color indexed="64"/>
        </left>
      </border>
    </odxf>
    <ndxf>
      <border outline="0">
        <left/>
      </border>
    </ndxf>
  </rcc>
  <rcc rId="100" sId="1">
    <oc r="D48">
      <f>SUM(D46:D47)</f>
    </oc>
    <nc r="D48">
      <f>SUM(D45:D47)</f>
    </nc>
  </rcc>
  <rcc rId="101" sId="1">
    <oc r="E48">
      <f>SUM(E46:E47)</f>
    </oc>
    <nc r="E48">
      <f>SUM(E45:E47)</f>
    </nc>
  </rcc>
  <rcc rId="102" sId="1">
    <oc r="F48">
      <f>SUM(F46:F47)</f>
    </oc>
    <nc r="F48">
      <f>SUM(F45:F47)</f>
    </nc>
  </rcc>
  <rcc rId="103" sId="1">
    <oc r="G48">
      <f>SUM(G46:G47)</f>
    </oc>
    <nc r="G48">
      <f>SUM(G45:G47)</f>
    </nc>
  </rcc>
  <rcc rId="104" sId="1">
    <oc r="H48">
      <f>SUM(H46:H47)</f>
    </oc>
    <nc r="H48">
      <f>SUM(H45:H47)</f>
    </nc>
  </rcc>
  <rcc rId="105" sId="1">
    <oc r="I48">
      <f>SUM(I46:I47)</f>
    </oc>
    <nc r="I48">
      <f>SUM(I45:I47)</f>
    </nc>
  </rcc>
  <rcc rId="106" sId="1">
    <oc r="J48">
      <f>SUM(J46:J47)</f>
    </oc>
    <nc r="J48">
      <f>SUM(J45:J47)</f>
    </nc>
  </rcc>
  <rcc rId="107" sId="1" odxf="1" dxf="1">
    <oc r="K48">
      <f>SUM(K46:K47)</f>
    </oc>
    <nc r="K48">
      <f>SUM(K45:K47)</f>
    </nc>
    <odxf>
      <border outline="0">
        <right/>
      </border>
    </odxf>
    <ndxf>
      <border outline="0">
        <right style="medium">
          <color indexed="64"/>
        </right>
      </border>
    </ndxf>
  </rcc>
  <rcc rId="108" sId="1" odxf="1" dxf="1">
    <oc r="L48">
      <f>SUM(L46:L47)</f>
    </oc>
    <nc r="L48">
      <f>SUM(L45:L47)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9" sId="1">
    <oc r="C43">
      <f>SUM(C41:C42)</f>
    </oc>
    <nc r="C43">
      <f>SUM(C41:C42)</f>
    </nc>
  </rcc>
  <rcc rId="110" sId="1">
    <oc r="C39">
      <f>SUM(C37:C38)</f>
    </oc>
    <nc r="C39">
      <f>SUM(C37:C38)</f>
    </nc>
  </rcc>
  <rcc rId="111" sId="1">
    <oc r="C11">
      <f>SUM(C8:C10)</f>
    </oc>
    <nc r="C11">
      <f>SUM(C8:C10)</f>
    </nc>
  </rcc>
  <rfmt sheetId="1" sqref="C49" start="0" length="2147483647">
    <dxf>
      <font>
        <color rgb="FFFF0000"/>
      </font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" sId="1">
    <oc r="D18">
      <v>5</v>
    </oc>
    <nc r="D18">
      <v>4</v>
    </nc>
  </rcc>
  <rfmt sheetId="1" sqref="D49" start="0" length="2147483647">
    <dxf>
      <font>
        <color rgb="FFFF0000"/>
      </font>
    </dxf>
  </rfmt>
  <rcc rId="113" sId="1">
    <oc r="G18">
      <v>5</v>
    </oc>
    <nc r="G18">
      <v>4</v>
    </nc>
  </rcc>
  <rcc rId="114" sId="1">
    <oc r="I18">
      <v>5</v>
    </oc>
    <nc r="I18">
      <v>4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9" start="0" length="2147483647">
    <dxf>
      <font>
        <color rgb="FFFF0000"/>
      </font>
    </dxf>
  </rfmt>
  <rcc rId="115" sId="1">
    <nc r="G47">
      <v>5</v>
    </nc>
  </rcc>
  <rfmt sheetId="1" sqref="F49" start="0" length="2147483647">
    <dxf>
      <font>
        <color rgb="FFFF0000"/>
      </font>
    </dxf>
  </rfmt>
  <rfmt sheetId="1" sqref="G49" start="0" length="2147483647">
    <dxf>
      <font>
        <color rgb="FFFF0000"/>
      </font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" sId="1">
    <nc r="I47">
      <v>5</v>
    </nc>
  </rcc>
  <rfmt sheetId="1" sqref="I49" start="0" length="2147483647">
    <dxf>
      <font>
        <color rgb="FFFF0000"/>
      </font>
    </dxf>
  </rfmt>
  <rcc rId="117" sId="1">
    <oc r="J9">
      <v>0</v>
    </oc>
    <nc r="J9">
      <v>1</v>
    </nc>
  </rcc>
  <rfmt sheetId="1" sqref="J49" start="0" length="2147483647">
    <dxf>
      <font>
        <color rgb="FFFF0000"/>
      </font>
    </dxf>
  </rfmt>
  <rfmt sheetId="1" sqref="L49" start="0" length="2147483647">
    <dxf>
      <font>
        <color rgb="FFFF0000"/>
      </font>
    </dxf>
  </rfmt>
  <rfmt sheetId="1" sqref="E49" start="0" length="2147483647">
    <dxf>
      <font>
        <color rgb="FFFF0000"/>
      </font>
    </dxf>
  </rfmt>
  <rfmt sheetId="1" sqref="K49" start="0" length="2147483647">
    <dxf>
      <font>
        <color rgb="FFFF0000"/>
      </font>
    </dxf>
  </rfmt>
  <rfmt sheetId="1" sqref="A49:XFD49" start="0" length="2147483647">
    <dxf>
      <font>
        <color auto="1"/>
      </font>
    </dxf>
  </rfmt>
  <rfmt sheetId="1" sqref="F49:I49" start="0" length="2147483647">
    <dxf>
      <font>
        <color rgb="FFFF0000"/>
      </font>
    </dxf>
  </rfmt>
  <rfmt sheetId="1" sqref="C49" start="0" length="2147483647">
    <dxf>
      <font>
        <color rgb="FF7030A0"/>
      </font>
    </dxf>
  </rfmt>
  <rfmt sheetId="1" sqref="J49" start="0" length="2147483647">
    <dxf>
      <font>
        <color rgb="FF7030A0"/>
      </font>
    </dxf>
  </rfmt>
  <rfmt sheetId="1" sqref="C57:D57" start="0" length="2147483647">
    <dxf>
      <font>
        <color rgb="FF7030A0"/>
      </font>
    </dxf>
  </rfmt>
  <rfmt sheetId="1" sqref="C57:D57" start="0" length="2147483647">
    <dxf>
      <font>
        <b/>
      </font>
    </dxf>
  </rfmt>
  <rfmt sheetId="1" sqref="C56:D56" start="0" length="2147483647">
    <dxf>
      <font>
        <color rgb="FFFF0000"/>
      </font>
    </dxf>
  </rfmt>
  <rfmt sheetId="1" sqref="C56:D56" start="0" length="2147483647">
    <dxf>
      <font>
        <b/>
      </font>
    </dxf>
  </rfmt>
  <rfmt sheetId="1" sqref="C58:D58" start="0" length="2147483647">
    <dxf>
      <font>
        <color rgb="FF00B050"/>
      </font>
    </dxf>
  </rfmt>
  <rfmt sheetId="1" sqref="C58:D58" start="0" length="2147483647">
    <dxf>
      <font>
        <b/>
      </font>
    </dxf>
  </rfmt>
  <rfmt sheetId="1" sqref="D49:E49" start="0" length="2147483647">
    <dxf>
      <font>
        <color rgb="FF00B050"/>
      </font>
    </dxf>
  </rfmt>
  <rfmt sheetId="1" sqref="K49:L49" start="0" length="2147483647">
    <dxf>
      <font>
        <color rgb="FF00B050"/>
      </font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1">
    <oc r="K30">
      <v>0</v>
    </oc>
    <nc r="K30">
      <v>5</v>
    </nc>
  </rcc>
  <rfmt sheetId="1" sqref="K49" start="0" length="2147483647">
    <dxf>
      <font>
        <color rgb="FF7030A0"/>
      </font>
    </dxf>
  </rfmt>
  <rcv guid="{11876AC0-7BE1-4FE1-BDCA-B7DBC1EF1495}" action="delete"/>
  <rdn rId="0" localSheetId="1" customView="1" name="Z_11876AC0_7BE1_4FE1_BDCA_B7DBC1EF1495_.wvu.Rows" hidden="1" oldHidden="1">
    <formula>Лист1!$50:$50</formula>
    <oldFormula>Лист1!$50:$50</oldFormula>
  </rdn>
  <rdn rId="0" localSheetId="1" customView="1" name="Z_11876AC0_7BE1_4FE1_BDCA_B7DBC1EF1495_.wvu.Cols" hidden="1" oldHidden="1">
    <formula>Лист1!$M:$N</formula>
  </rdn>
  <rcv guid="{11876AC0-7BE1-4FE1-BDCA-B7DBC1EF149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C2C8D0B_A09A_4EDE_B755_6D2939C29403_.wvu.Rows" hidden="1" oldHidden="1">
    <formula>Лист1!$50:$50</formula>
  </rdn>
  <rdn rId="0" localSheetId="1" customView="1" name="Z_8C2C8D0B_A09A_4EDE_B755_6D2939C29403_.wvu.Cols" hidden="1" oldHidden="1">
    <formula>Лист1!$M:$N</formula>
  </rdn>
  <rcv guid="{8C2C8D0B-A09A-4EDE-B755-6D2939C29403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>
    <oc r="M5" t="inlineStr">
      <is>
        <t>Ответственный отдел</t>
      </is>
    </oc>
    <nc r="M5"/>
  </rcc>
  <rcc rId="124" sId="1">
    <oc r="M6" t="inlineStr">
      <is>
        <t>БО</t>
      </is>
    </oc>
    <nc r="M6"/>
  </rcc>
  <rcc rId="125" sId="1">
    <oc r="N6" t="inlineStr">
      <is>
        <t>Баштанова</t>
      </is>
    </oc>
    <nc r="N6"/>
  </rcc>
  <rcc rId="126" sId="1">
    <oc r="M8" t="inlineStr">
      <is>
        <t>БО</t>
      </is>
    </oc>
    <nc r="M8"/>
  </rcc>
  <rcc rId="127" sId="1">
    <oc r="N8" t="inlineStr">
      <is>
        <t>Леонтьева</t>
      </is>
    </oc>
    <nc r="N8"/>
  </rcc>
  <rcc rId="128" sId="1">
    <oc r="M9" t="inlineStr">
      <is>
        <t>БО</t>
      </is>
    </oc>
    <nc r="M9"/>
  </rcc>
  <rcc rId="129" sId="1">
    <oc r="N9" t="inlineStr">
      <is>
        <t>Леонтьева</t>
      </is>
    </oc>
    <nc r="N9"/>
  </rcc>
  <rcc rId="130" sId="1">
    <oc r="M10" t="inlineStr">
      <is>
        <t>БО</t>
      </is>
    </oc>
    <nc r="M10"/>
  </rcc>
  <rcc rId="131" sId="1">
    <oc r="N10" t="inlineStr">
      <is>
        <t>Краснова</t>
      </is>
    </oc>
    <nc r="N10"/>
  </rcc>
  <rcc rId="132" sId="1">
    <oc r="M13" t="inlineStr">
      <is>
        <t>БО</t>
      </is>
    </oc>
    <nc r="M13"/>
  </rcc>
  <rcc rId="133" sId="1">
    <oc r="N13" t="inlineStr">
      <is>
        <t>Краснова</t>
      </is>
    </oc>
    <nc r="N13"/>
  </rcc>
  <rcc rId="134" sId="1">
    <oc r="M14" t="inlineStr">
      <is>
        <t>БО</t>
      </is>
    </oc>
    <nc r="M14"/>
  </rcc>
  <rcc rId="135" sId="1">
    <oc r="N14" t="inlineStr">
      <is>
        <t>Краснова</t>
      </is>
    </oc>
    <nc r="N14"/>
  </rcc>
  <rcc rId="136" sId="1">
    <oc r="M15" t="inlineStr">
      <is>
        <t>ОБУиО</t>
      </is>
    </oc>
    <nc r="M15"/>
  </rcc>
  <rcc rId="137" sId="1">
    <oc r="M16" t="inlineStr">
      <is>
        <t>ОБУиО</t>
      </is>
    </oc>
    <nc r="M16"/>
  </rcc>
  <rcc rId="138" sId="1">
    <oc r="M17" t="inlineStr">
      <is>
        <t>БО</t>
      </is>
    </oc>
    <nc r="M17"/>
  </rcc>
  <rcc rId="139" sId="1">
    <oc r="N17" t="inlineStr">
      <is>
        <t>Краснова</t>
      </is>
    </oc>
    <nc r="N17"/>
  </rcc>
  <rcc rId="140" sId="1">
    <oc r="M18" t="inlineStr">
      <is>
        <t>БО</t>
      </is>
    </oc>
    <nc r="M18"/>
  </rcc>
  <rcc rId="141" sId="1">
    <oc r="N18" t="inlineStr">
      <is>
        <t>Краснова</t>
      </is>
    </oc>
    <nc r="N18"/>
  </rcc>
  <rcc rId="142" sId="1">
    <oc r="M19" t="inlineStr">
      <is>
        <t>БО</t>
      </is>
    </oc>
    <nc r="M19"/>
  </rcc>
  <rcc rId="143" sId="1">
    <oc r="N19" t="inlineStr">
      <is>
        <t>Краснова</t>
      </is>
    </oc>
    <nc r="N19"/>
  </rcc>
  <rcc rId="144" sId="1">
    <oc r="M20" t="inlineStr">
      <is>
        <t>ОБУиО</t>
      </is>
    </oc>
    <nc r="M20"/>
  </rcc>
  <rcc rId="145" sId="1">
    <oc r="M21" t="inlineStr">
      <is>
        <t>ОБУиО</t>
      </is>
    </oc>
    <nc r="M21"/>
  </rcc>
  <rcc rId="146" sId="1">
    <oc r="M22" t="inlineStr">
      <is>
        <t>ОБУиО</t>
      </is>
    </oc>
    <nc r="M22"/>
  </rcc>
  <rcc rId="147" sId="1">
    <oc r="M25" t="inlineStr">
      <is>
        <t>ОД</t>
      </is>
    </oc>
    <nc r="M25"/>
  </rcc>
  <rcc rId="148" sId="1">
    <oc r="M26" t="inlineStr">
      <is>
        <t>ОД</t>
      </is>
    </oc>
    <nc r="M26"/>
  </rcc>
  <rcc rId="149" sId="1">
    <oc r="M27" t="inlineStr">
      <is>
        <t>ОД</t>
      </is>
    </oc>
    <nc r="M27"/>
  </rcc>
  <rcc rId="150" sId="1">
    <oc r="M30" t="inlineStr">
      <is>
        <t>ОБУиО</t>
      </is>
    </oc>
    <nc r="M30"/>
  </rcc>
  <rcc rId="151" sId="1">
    <oc r="M33" t="inlineStr">
      <is>
        <t>ОБУиО</t>
      </is>
    </oc>
    <nc r="M33"/>
  </rcc>
  <rcc rId="152" sId="1">
    <oc r="M34" t="inlineStr">
      <is>
        <t>ОБУиО</t>
      </is>
    </oc>
    <nc r="M34"/>
  </rcc>
  <rcc rId="153" sId="1">
    <oc r="M37" t="inlineStr">
      <is>
        <t>БО</t>
      </is>
    </oc>
    <nc r="M37"/>
  </rcc>
  <rcc rId="154" sId="1">
    <oc r="N37" t="inlineStr">
      <is>
        <t>Краснова</t>
      </is>
    </oc>
    <nc r="N37"/>
  </rcc>
  <rcc rId="155" sId="1">
    <oc r="M38" t="inlineStr">
      <is>
        <t>БО</t>
      </is>
    </oc>
    <nc r="M38"/>
  </rcc>
  <rcc rId="156" sId="1">
    <oc r="N38" t="inlineStr">
      <is>
        <t>Краснова</t>
      </is>
    </oc>
    <nc r="N38"/>
  </rcc>
  <rcc rId="157" sId="1">
    <oc r="M41" t="inlineStr">
      <is>
        <t>ОД</t>
      </is>
    </oc>
    <nc r="M41"/>
  </rcc>
  <rcc rId="158" sId="1">
    <oc r="M42" t="inlineStr">
      <is>
        <t>ОД</t>
      </is>
    </oc>
    <nc r="M42"/>
  </rcc>
  <rcc rId="159" sId="1">
    <oc r="M45" t="inlineStr">
      <is>
        <t>ОБУиО</t>
      </is>
    </oc>
    <nc r="M45"/>
  </rcc>
  <rcc rId="160" sId="1">
    <oc r="M46" t="inlineStr">
      <is>
        <t>БО</t>
      </is>
    </oc>
    <nc r="M46"/>
  </rcc>
  <rcc rId="161" sId="1">
    <oc r="N46" t="inlineStr">
      <is>
        <t>Краснова</t>
      </is>
    </oc>
    <nc r="N46"/>
  </rcc>
  <rcc rId="162" sId="1">
    <oc r="M47" t="inlineStr">
      <is>
        <t>БО</t>
      </is>
    </oc>
    <nc r="M47"/>
  </rcc>
  <rcc rId="163" sId="1">
    <oc r="N47" t="inlineStr">
      <is>
        <t>Баштанова</t>
      </is>
    </oc>
    <nc r="N47"/>
  </rcc>
  <rdn rId="0" localSheetId="1" customView="1" name="Z_8C2C8D0B_A09A_4EDE_B755_6D2939C29403_.wvu.Cols" hidden="1" oldHidden="1">
    <oldFormula>Лист1!$M:$N</oldFormula>
  </rdn>
  <rcv guid="{8C2C8D0B-A09A-4EDE-B755-6D2939C29403}" action="delete"/>
  <rdn rId="0" localSheetId="1" customView="1" name="Z_8C2C8D0B_A09A_4EDE_B755_6D2939C29403_.wvu.Rows" hidden="1" oldHidden="1">
    <formula>Лист1!$50:$50</formula>
    <oldFormula>Лист1!$50:$50</oldFormula>
  </rdn>
  <rcv guid="{8C2C8D0B-A09A-4EDE-B755-6D2939C2940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nc r="C22">
      <v>0</v>
    </nc>
  </rcc>
  <rcc rId="10" sId="1">
    <nc r="D22">
      <v>0</v>
    </nc>
  </rcc>
  <rcc rId="11" sId="1">
    <nc r="G22">
      <v>5</v>
    </nc>
  </rcc>
  <rcc rId="12" sId="1">
    <oc r="I22">
      <v>5</v>
    </oc>
    <nc r="I22">
      <v>0</v>
    </nc>
  </rcc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nc r="C45">
      <v>5</v>
    </nc>
  </rcc>
  <rcc rId="15" sId="1">
    <nc r="G45">
      <v>5</v>
    </nc>
  </rcc>
  <rcc rId="16" sId="1">
    <nc r="H45">
      <v>5</v>
    </nc>
  </rcc>
  <rcc rId="17" sId="1">
    <nc r="I45">
      <v>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1">
    <oc r="L9">
      <v>4</v>
    </oc>
    <nc r="L9">
      <v>3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C26">
      <v>0</v>
    </oc>
    <nc r="C26">
      <v>5</v>
    </nc>
  </rcc>
  <rcc rId="22" sId="1">
    <oc r="D26">
      <v>0</v>
    </oc>
    <nc r="D26">
      <v>5</v>
    </nc>
  </rcc>
  <rcc rId="23" sId="1">
    <oc r="F26">
      <v>0</v>
    </oc>
    <nc r="F26">
      <v>5</v>
    </nc>
  </rcc>
  <rcc rId="24" sId="1">
    <oc r="G26">
      <v>0</v>
    </oc>
    <nc r="G26">
      <v>5</v>
    </nc>
  </rcc>
  <rcc rId="25" sId="1">
    <oc r="H26">
      <v>0</v>
    </oc>
    <nc r="H26">
      <v>5</v>
    </nc>
  </rcc>
  <rcc rId="26" sId="1">
    <oc r="I26">
      <v>0</v>
    </oc>
    <nc r="I26">
      <v>5</v>
    </nc>
  </rcc>
  <rcc rId="27" sId="1">
    <oc r="J26">
      <v>0</v>
    </oc>
    <nc r="J26">
      <v>5</v>
    </nc>
  </rcc>
  <rcc rId="28" sId="1">
    <oc r="K26">
      <v>0</v>
    </oc>
    <nc r="K26">
      <v>5</v>
    </nc>
  </rcc>
  <rfmt sheetId="1" sqref="L26" start="0" length="0">
    <dxf>
      <border outline="0">
        <left style="medium">
          <color indexed="64"/>
        </left>
        <top style="medium">
          <color indexed="64"/>
        </top>
      </border>
    </dxf>
  </rfmt>
  <rcc rId="29" sId="1">
    <oc r="L26">
      <v>0</v>
    </oc>
    <nc r="L26">
      <v>5</v>
    </nc>
  </rcc>
  <rcc rId="30" sId="1">
    <oc r="E26">
      <v>0</v>
    </oc>
    <nc r="E26">
      <v>5</v>
    </nc>
  </rcc>
  <rdn rId="0" localSheetId="1" customView="1" name="Z_4081D104_7DCC_44D6_A865_F26230364378_.wvu.Rows" hidden="1" oldHidden="1">
    <formula>Лист1!$50:$50</formula>
  </rdn>
  <rcv guid="{4081D104-7DCC-44D6-A865-F26230364378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L9">
      <v>3</v>
    </oc>
    <nc r="L9">
      <v>4</v>
    </nc>
  </rcc>
  <rdn rId="0" localSheetId="1" customView="1" name="Z_E7F8FF50_8A1A_421B_914E_F1717E9F80BA_.wvu.Rows" hidden="1" oldHidden="1">
    <formula>Лист1!$50:$50</formula>
  </rdn>
  <rcv guid="{E7F8FF50-8A1A-421B-914E-F1717E9F80B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2"/>
  <sheetViews>
    <sheetView tabSelected="1" zoomScale="120" zoomScaleNormal="120" workbookViewId="0">
      <pane ySplit="5" topLeftCell="A45" activePane="bottomLeft" state="frozen"/>
      <selection activeCell="C1" sqref="C1"/>
      <selection pane="bottomLeft" activeCell="M13" sqref="M13"/>
    </sheetView>
  </sheetViews>
  <sheetFormatPr defaultRowHeight="11.25" x14ac:dyDescent="0.2"/>
  <cols>
    <col min="1" max="1" width="7.6640625" style="1" customWidth="1"/>
    <col min="2" max="2" width="36.33203125" style="1" customWidth="1"/>
    <col min="3" max="12" width="13" style="1" customWidth="1"/>
    <col min="13" max="13" width="15.33203125" customWidth="1"/>
    <col min="14" max="15" width="9.33203125" customWidth="1"/>
  </cols>
  <sheetData>
    <row r="2" spans="1:14" ht="29.25" customHeight="1" x14ac:dyDescent="0.2">
      <c r="A2" s="67" t="s">
        <v>83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2" thickBot="1" x14ac:dyDescent="0.25"/>
    <row r="4" spans="1:14" ht="12" customHeight="1" thickBot="1" x14ac:dyDescent="0.25">
      <c r="A4" s="68" t="s">
        <v>64</v>
      </c>
      <c r="B4" s="68" t="s">
        <v>0</v>
      </c>
      <c r="C4" s="70" t="s">
        <v>1</v>
      </c>
      <c r="D4" s="71"/>
      <c r="E4" s="71"/>
      <c r="F4" s="71"/>
      <c r="G4" s="71"/>
      <c r="H4" s="71"/>
      <c r="I4" s="71"/>
      <c r="J4" s="71"/>
      <c r="K4" s="71"/>
      <c r="L4" s="72"/>
    </row>
    <row r="5" spans="1:14" ht="12" thickBot="1" x14ac:dyDescent="0.25">
      <c r="A5" s="69"/>
      <c r="B5" s="69"/>
      <c r="C5" s="11" t="s">
        <v>66</v>
      </c>
      <c r="D5" s="11" t="s">
        <v>68</v>
      </c>
      <c r="E5" s="11" t="s">
        <v>67</v>
      </c>
      <c r="F5" s="11" t="s">
        <v>74</v>
      </c>
      <c r="G5" s="11" t="s">
        <v>72</v>
      </c>
      <c r="H5" s="11" t="s">
        <v>71</v>
      </c>
      <c r="I5" s="11" t="s">
        <v>70</v>
      </c>
      <c r="J5" s="11" t="s">
        <v>73</v>
      </c>
      <c r="K5" s="24" t="s">
        <v>69</v>
      </c>
      <c r="L5" s="28" t="s">
        <v>82</v>
      </c>
      <c r="M5" s="12"/>
      <c r="N5" s="45"/>
    </row>
    <row r="6" spans="1:14" ht="23.25" thickBot="1" x14ac:dyDescent="0.25">
      <c r="A6" s="5"/>
      <c r="B6" s="6" t="s">
        <v>2</v>
      </c>
      <c r="C6" s="13">
        <v>1.1000000000000001</v>
      </c>
      <c r="D6" s="13">
        <v>1.1000000000000001</v>
      </c>
      <c r="E6" s="13">
        <v>1</v>
      </c>
      <c r="F6" s="13">
        <v>1.2</v>
      </c>
      <c r="G6" s="13">
        <v>1.2</v>
      </c>
      <c r="H6" s="14">
        <v>1.2</v>
      </c>
      <c r="I6" s="14">
        <v>1.1000000000000001</v>
      </c>
      <c r="J6" s="14">
        <v>1.1000000000000001</v>
      </c>
      <c r="K6" s="25">
        <v>1</v>
      </c>
      <c r="L6" s="29">
        <v>1</v>
      </c>
      <c r="M6" s="22"/>
    </row>
    <row r="7" spans="1:14" ht="14.25" customHeight="1" thickBot="1" x14ac:dyDescent="0.25">
      <c r="A7" s="59" t="s">
        <v>30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73"/>
      <c r="M7" s="22"/>
    </row>
    <row r="8" spans="1:14" ht="34.5" thickBot="1" x14ac:dyDescent="0.25">
      <c r="A8" s="2" t="s">
        <v>38</v>
      </c>
      <c r="B8" s="4" t="s">
        <v>3</v>
      </c>
      <c r="C8" s="3">
        <v>0</v>
      </c>
      <c r="D8" s="3">
        <v>3</v>
      </c>
      <c r="E8" s="3">
        <v>4</v>
      </c>
      <c r="F8" s="3">
        <v>1</v>
      </c>
      <c r="G8" s="3">
        <v>1</v>
      </c>
      <c r="H8" s="3">
        <v>0</v>
      </c>
      <c r="I8" s="3">
        <v>1</v>
      </c>
      <c r="J8" s="3">
        <v>1</v>
      </c>
      <c r="K8" s="26">
        <v>4</v>
      </c>
      <c r="L8" s="5">
        <v>4</v>
      </c>
      <c r="M8" s="22"/>
    </row>
    <row r="9" spans="1:14" ht="23.25" thickBot="1" x14ac:dyDescent="0.25">
      <c r="A9" s="2" t="s">
        <v>39</v>
      </c>
      <c r="B9" s="4" t="s">
        <v>4</v>
      </c>
      <c r="C9" s="3">
        <v>4</v>
      </c>
      <c r="D9" s="3">
        <v>5</v>
      </c>
      <c r="E9" s="3">
        <v>4</v>
      </c>
      <c r="F9" s="3">
        <v>2</v>
      </c>
      <c r="G9" s="3">
        <v>3</v>
      </c>
      <c r="H9" s="3">
        <v>5</v>
      </c>
      <c r="I9" s="3">
        <v>4</v>
      </c>
      <c r="J9" s="3">
        <v>1</v>
      </c>
      <c r="K9" s="26">
        <v>3</v>
      </c>
      <c r="L9" s="5">
        <v>4</v>
      </c>
      <c r="M9" s="22"/>
    </row>
    <row r="10" spans="1:14" ht="23.25" thickBot="1" x14ac:dyDescent="0.25">
      <c r="A10" s="35" t="s">
        <v>40</v>
      </c>
      <c r="B10" s="36" t="s">
        <v>5</v>
      </c>
      <c r="C10" s="32">
        <v>0</v>
      </c>
      <c r="D10" s="32">
        <v>0</v>
      </c>
      <c r="E10" s="32">
        <v>0</v>
      </c>
      <c r="F10" s="32">
        <v>0</v>
      </c>
      <c r="G10" s="32">
        <v>1</v>
      </c>
      <c r="H10" s="32">
        <v>1</v>
      </c>
      <c r="I10" s="32">
        <v>0</v>
      </c>
      <c r="J10" s="32">
        <v>0</v>
      </c>
      <c r="K10" s="33">
        <v>0</v>
      </c>
      <c r="L10" s="34">
        <v>0</v>
      </c>
      <c r="M10" s="22"/>
    </row>
    <row r="11" spans="1:14" ht="12" thickBot="1" x14ac:dyDescent="0.25">
      <c r="A11" s="35"/>
      <c r="B11" s="42" t="s">
        <v>65</v>
      </c>
      <c r="C11" s="39">
        <f>SUM(C8:C10)</f>
        <v>4</v>
      </c>
      <c r="D11" s="39">
        <f t="shared" ref="D11:K11" si="0">SUM(D8:D10)</f>
        <v>8</v>
      </c>
      <c r="E11" s="39">
        <f t="shared" si="0"/>
        <v>8</v>
      </c>
      <c r="F11" s="39">
        <f t="shared" si="0"/>
        <v>3</v>
      </c>
      <c r="G11" s="39">
        <f t="shared" si="0"/>
        <v>5</v>
      </c>
      <c r="H11" s="39">
        <f t="shared" si="0"/>
        <v>6</v>
      </c>
      <c r="I11" s="39">
        <f t="shared" si="0"/>
        <v>5</v>
      </c>
      <c r="J11" s="39">
        <f t="shared" si="0"/>
        <v>2</v>
      </c>
      <c r="K11" s="40">
        <f t="shared" si="0"/>
        <v>7</v>
      </c>
      <c r="L11" s="41">
        <f>SUM(L8:L10)</f>
        <v>8</v>
      </c>
      <c r="M11" s="22"/>
    </row>
    <row r="12" spans="1:14" ht="15" customHeight="1" thickBot="1" x14ac:dyDescent="0.25">
      <c r="A12" s="62" t="s">
        <v>31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22"/>
    </row>
    <row r="13" spans="1:14" ht="34.5" thickBot="1" x14ac:dyDescent="0.25">
      <c r="A13" s="35" t="s">
        <v>41</v>
      </c>
      <c r="B13" s="36" t="s">
        <v>6</v>
      </c>
      <c r="C13" s="32">
        <v>5</v>
      </c>
      <c r="D13" s="32">
        <v>5</v>
      </c>
      <c r="E13" s="32">
        <v>5</v>
      </c>
      <c r="F13" s="32">
        <v>3</v>
      </c>
      <c r="G13" s="32">
        <v>5</v>
      </c>
      <c r="H13" s="32">
        <v>5</v>
      </c>
      <c r="I13" s="32">
        <v>5</v>
      </c>
      <c r="J13" s="32">
        <v>5</v>
      </c>
      <c r="K13" s="33">
        <v>5</v>
      </c>
      <c r="L13" s="34">
        <v>5</v>
      </c>
      <c r="M13" s="22"/>
    </row>
    <row r="14" spans="1:14" ht="13.5" thickBot="1" x14ac:dyDescent="0.25">
      <c r="A14" s="35" t="s">
        <v>42</v>
      </c>
      <c r="B14" s="36" t="s">
        <v>7</v>
      </c>
      <c r="C14" s="32">
        <v>0</v>
      </c>
      <c r="D14" s="32">
        <v>5</v>
      </c>
      <c r="E14" s="32">
        <v>4</v>
      </c>
      <c r="F14" s="32">
        <v>0</v>
      </c>
      <c r="G14" s="32">
        <v>3</v>
      </c>
      <c r="H14" s="32">
        <v>3</v>
      </c>
      <c r="I14" s="32">
        <v>1</v>
      </c>
      <c r="J14" s="32">
        <v>3</v>
      </c>
      <c r="K14" s="33">
        <v>4</v>
      </c>
      <c r="L14" s="34">
        <v>4</v>
      </c>
      <c r="M14" s="22"/>
    </row>
    <row r="15" spans="1:14" ht="23.25" thickBot="1" x14ac:dyDescent="0.25">
      <c r="A15" s="35" t="s">
        <v>43</v>
      </c>
      <c r="B15" s="43" t="s">
        <v>8</v>
      </c>
      <c r="C15" s="32">
        <v>5</v>
      </c>
      <c r="D15" s="32">
        <v>5</v>
      </c>
      <c r="E15" s="32">
        <v>5</v>
      </c>
      <c r="F15" s="32">
        <v>5</v>
      </c>
      <c r="G15" s="32">
        <v>5</v>
      </c>
      <c r="H15" s="32">
        <v>5</v>
      </c>
      <c r="I15" s="32">
        <v>5</v>
      </c>
      <c r="J15" s="32">
        <v>5</v>
      </c>
      <c r="K15" s="33">
        <v>5</v>
      </c>
      <c r="L15" s="34">
        <v>5</v>
      </c>
      <c r="M15" s="22"/>
    </row>
    <row r="16" spans="1:14" ht="34.5" thickBot="1" x14ac:dyDescent="0.25">
      <c r="A16" s="35" t="s">
        <v>44</v>
      </c>
      <c r="B16" s="36" t="s">
        <v>9</v>
      </c>
      <c r="C16" s="32">
        <v>1</v>
      </c>
      <c r="D16" s="32">
        <v>0</v>
      </c>
      <c r="E16" s="32">
        <v>5</v>
      </c>
      <c r="F16" s="32">
        <v>5</v>
      </c>
      <c r="G16" s="32">
        <v>5</v>
      </c>
      <c r="H16" s="32">
        <v>5</v>
      </c>
      <c r="I16" s="32">
        <v>5</v>
      </c>
      <c r="J16" s="32">
        <v>3</v>
      </c>
      <c r="K16" s="33">
        <v>5</v>
      </c>
      <c r="L16" s="34">
        <v>5</v>
      </c>
      <c r="M16" s="22"/>
    </row>
    <row r="17" spans="1:14" ht="34.5" thickBot="1" x14ac:dyDescent="0.25">
      <c r="A17" s="35" t="s">
        <v>45</v>
      </c>
      <c r="B17" s="36" t="s">
        <v>10</v>
      </c>
      <c r="C17" s="32">
        <v>5</v>
      </c>
      <c r="D17" s="32">
        <v>0</v>
      </c>
      <c r="E17" s="32">
        <v>0</v>
      </c>
      <c r="F17" s="32">
        <v>5</v>
      </c>
      <c r="G17" s="32">
        <v>5</v>
      </c>
      <c r="H17" s="32">
        <v>5</v>
      </c>
      <c r="I17" s="32">
        <v>0</v>
      </c>
      <c r="J17" s="32">
        <v>5</v>
      </c>
      <c r="K17" s="33">
        <v>0</v>
      </c>
      <c r="L17" s="34">
        <v>0</v>
      </c>
      <c r="M17" s="22"/>
    </row>
    <row r="18" spans="1:14" ht="68.25" thickBot="1" x14ac:dyDescent="0.25">
      <c r="A18" s="35" t="s">
        <v>46</v>
      </c>
      <c r="B18" s="36" t="s">
        <v>11</v>
      </c>
      <c r="C18" s="32">
        <v>4</v>
      </c>
      <c r="D18" s="32">
        <v>4</v>
      </c>
      <c r="E18" s="32">
        <v>0</v>
      </c>
      <c r="F18" s="32">
        <v>3</v>
      </c>
      <c r="G18" s="32">
        <v>4</v>
      </c>
      <c r="H18" s="32">
        <v>4</v>
      </c>
      <c r="I18" s="32">
        <v>4</v>
      </c>
      <c r="J18" s="32">
        <v>4</v>
      </c>
      <c r="K18" s="33">
        <v>0</v>
      </c>
      <c r="L18" s="34">
        <v>0</v>
      </c>
      <c r="M18" s="22"/>
    </row>
    <row r="19" spans="1:14" ht="34.5" thickBot="1" x14ac:dyDescent="0.25">
      <c r="A19" s="35" t="s">
        <v>47</v>
      </c>
      <c r="B19" s="36" t="s">
        <v>12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4">
        <v>0</v>
      </c>
      <c r="M19" s="22"/>
    </row>
    <row r="20" spans="1:14" ht="23.25" thickBot="1" x14ac:dyDescent="0.25">
      <c r="A20" s="2" t="s">
        <v>48</v>
      </c>
      <c r="B20" s="4" t="s">
        <v>13</v>
      </c>
      <c r="C20" s="32">
        <v>5</v>
      </c>
      <c r="D20" s="32">
        <v>5</v>
      </c>
      <c r="E20" s="32">
        <v>5</v>
      </c>
      <c r="F20" s="32">
        <v>5</v>
      </c>
      <c r="G20" s="32">
        <v>5</v>
      </c>
      <c r="H20" s="32">
        <v>5</v>
      </c>
      <c r="I20" s="32">
        <v>5</v>
      </c>
      <c r="J20" s="32">
        <v>5</v>
      </c>
      <c r="K20" s="33">
        <v>5</v>
      </c>
      <c r="L20" s="34">
        <v>5</v>
      </c>
      <c r="M20" s="22"/>
    </row>
    <row r="21" spans="1:14" ht="23.25" thickBot="1" x14ac:dyDescent="0.25">
      <c r="A21" s="2" t="s">
        <v>49</v>
      </c>
      <c r="B21" s="4" t="s">
        <v>14</v>
      </c>
      <c r="C21" s="32">
        <v>5</v>
      </c>
      <c r="D21" s="32">
        <v>5</v>
      </c>
      <c r="E21" s="32">
        <v>5</v>
      </c>
      <c r="F21" s="32">
        <v>5</v>
      </c>
      <c r="G21" s="32">
        <v>5</v>
      </c>
      <c r="H21" s="32">
        <v>5</v>
      </c>
      <c r="I21" s="32">
        <v>5</v>
      </c>
      <c r="J21" s="32">
        <v>5</v>
      </c>
      <c r="K21" s="33">
        <v>5</v>
      </c>
      <c r="L21" s="34">
        <v>5</v>
      </c>
      <c r="M21" s="22"/>
    </row>
    <row r="22" spans="1:14" ht="23.25" thickBot="1" x14ac:dyDescent="0.25">
      <c r="A22" s="2" t="s">
        <v>50</v>
      </c>
      <c r="B22" s="4" t="s">
        <v>15</v>
      </c>
      <c r="C22" s="32">
        <v>0</v>
      </c>
      <c r="D22" s="32">
        <v>0</v>
      </c>
      <c r="E22" s="32">
        <v>5</v>
      </c>
      <c r="F22" s="32">
        <v>5</v>
      </c>
      <c r="G22" s="32">
        <v>5</v>
      </c>
      <c r="H22" s="32">
        <v>5</v>
      </c>
      <c r="I22" s="32">
        <v>0</v>
      </c>
      <c r="J22" s="32">
        <v>5</v>
      </c>
      <c r="K22" s="33">
        <v>5</v>
      </c>
      <c r="L22" s="34">
        <v>5</v>
      </c>
      <c r="M22" s="22"/>
    </row>
    <row r="23" spans="1:14" ht="12" thickBot="1" x14ac:dyDescent="0.25">
      <c r="A23" s="7"/>
      <c r="B23" s="10" t="s">
        <v>65</v>
      </c>
      <c r="C23" s="8">
        <f>SUM(C13:C22)</f>
        <v>30</v>
      </c>
      <c r="D23" s="8">
        <f t="shared" ref="D23:L23" si="1">SUM(D13:D22)</f>
        <v>29</v>
      </c>
      <c r="E23" s="8">
        <f t="shared" si="1"/>
        <v>34</v>
      </c>
      <c r="F23" s="8">
        <f t="shared" si="1"/>
        <v>36</v>
      </c>
      <c r="G23" s="8">
        <f t="shared" si="1"/>
        <v>42</v>
      </c>
      <c r="H23" s="8">
        <f t="shared" si="1"/>
        <v>42</v>
      </c>
      <c r="I23" s="8">
        <f t="shared" si="1"/>
        <v>30</v>
      </c>
      <c r="J23" s="8">
        <f t="shared" si="1"/>
        <v>40</v>
      </c>
      <c r="K23" s="27">
        <f t="shared" si="1"/>
        <v>34</v>
      </c>
      <c r="L23" s="27">
        <f t="shared" si="1"/>
        <v>34</v>
      </c>
      <c r="M23" s="22"/>
    </row>
    <row r="24" spans="1:14" ht="16.5" customHeight="1" thickBot="1" x14ac:dyDescent="0.25">
      <c r="A24" s="59" t="s">
        <v>32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1"/>
      <c r="M24" s="22"/>
    </row>
    <row r="25" spans="1:14" ht="79.5" thickBot="1" x14ac:dyDescent="0.25">
      <c r="A25" s="2" t="s">
        <v>51</v>
      </c>
      <c r="B25" s="4" t="s">
        <v>16</v>
      </c>
      <c r="C25" s="3">
        <v>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22"/>
    </row>
    <row r="26" spans="1:14" ht="34.5" thickBot="1" x14ac:dyDescent="0.25">
      <c r="A26" s="2" t="s">
        <v>52</v>
      </c>
      <c r="B26" s="4" t="s">
        <v>17</v>
      </c>
      <c r="C26" s="3">
        <v>5</v>
      </c>
      <c r="D26" s="3">
        <v>5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5">
        <v>5</v>
      </c>
      <c r="M26" s="22"/>
    </row>
    <row r="27" spans="1:14" ht="68.25" thickBot="1" x14ac:dyDescent="0.25">
      <c r="A27" s="2" t="s">
        <v>53</v>
      </c>
      <c r="B27" s="4" t="s">
        <v>18</v>
      </c>
      <c r="C27" s="3">
        <v>5</v>
      </c>
      <c r="D27" s="3">
        <v>5</v>
      </c>
      <c r="E27" s="3">
        <v>0</v>
      </c>
      <c r="F27" s="3">
        <v>5</v>
      </c>
      <c r="G27" s="3">
        <v>5</v>
      </c>
      <c r="H27" s="3">
        <v>3</v>
      </c>
      <c r="I27" s="3">
        <v>5</v>
      </c>
      <c r="J27" s="3">
        <v>5</v>
      </c>
      <c r="K27" s="3">
        <v>5</v>
      </c>
      <c r="L27" s="5">
        <v>0</v>
      </c>
      <c r="M27" s="22"/>
    </row>
    <row r="28" spans="1:14" ht="12" thickBot="1" x14ac:dyDescent="0.25">
      <c r="A28" s="7"/>
      <c r="B28" s="10" t="s">
        <v>65</v>
      </c>
      <c r="C28" s="8">
        <f>SUM(C25:C27)</f>
        <v>13</v>
      </c>
      <c r="D28" s="8">
        <f t="shared" ref="D28:K28" si="2">SUM(D25:D27)</f>
        <v>10</v>
      </c>
      <c r="E28" s="8">
        <f t="shared" si="2"/>
        <v>5</v>
      </c>
      <c r="F28" s="8">
        <f t="shared" si="2"/>
        <v>10</v>
      </c>
      <c r="G28" s="8">
        <f t="shared" si="2"/>
        <v>10</v>
      </c>
      <c r="H28" s="8">
        <f t="shared" si="2"/>
        <v>8</v>
      </c>
      <c r="I28" s="8">
        <f t="shared" si="2"/>
        <v>10</v>
      </c>
      <c r="J28" s="8">
        <f t="shared" si="2"/>
        <v>10</v>
      </c>
      <c r="K28" s="27">
        <f t="shared" si="2"/>
        <v>10</v>
      </c>
      <c r="L28" s="28">
        <f>SUM(L25:L27)</f>
        <v>5</v>
      </c>
      <c r="M28" s="22"/>
    </row>
    <row r="29" spans="1:14" ht="15.75" customHeight="1" thickBot="1" x14ac:dyDescent="0.25">
      <c r="A29" s="59" t="s">
        <v>33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1"/>
      <c r="M29" s="22"/>
    </row>
    <row r="30" spans="1:14" ht="45.75" thickBot="1" x14ac:dyDescent="0.25">
      <c r="A30" s="2" t="s">
        <v>54</v>
      </c>
      <c r="B30" s="4" t="s">
        <v>19</v>
      </c>
      <c r="C30" s="32">
        <v>5</v>
      </c>
      <c r="D30" s="32">
        <v>0</v>
      </c>
      <c r="E30" s="32">
        <v>5</v>
      </c>
      <c r="F30" s="32">
        <v>5</v>
      </c>
      <c r="G30" s="32">
        <v>0</v>
      </c>
      <c r="H30" s="32">
        <v>0</v>
      </c>
      <c r="I30" s="32">
        <v>5</v>
      </c>
      <c r="J30" s="32">
        <v>5</v>
      </c>
      <c r="K30" s="33">
        <v>5</v>
      </c>
      <c r="L30" s="34">
        <v>5</v>
      </c>
      <c r="M30" s="22"/>
    </row>
    <row r="31" spans="1:14" ht="12" thickBot="1" x14ac:dyDescent="0.25">
      <c r="A31" s="9"/>
      <c r="B31" s="10" t="s">
        <v>65</v>
      </c>
      <c r="C31" s="8">
        <f>C30</f>
        <v>5</v>
      </c>
      <c r="D31" s="8">
        <f t="shared" ref="D31:L31" si="3">D30</f>
        <v>0</v>
      </c>
      <c r="E31" s="8">
        <f t="shared" si="3"/>
        <v>5</v>
      </c>
      <c r="F31" s="8">
        <f t="shared" si="3"/>
        <v>5</v>
      </c>
      <c r="G31" s="8">
        <f t="shared" si="3"/>
        <v>0</v>
      </c>
      <c r="H31" s="8">
        <f t="shared" si="3"/>
        <v>0</v>
      </c>
      <c r="I31" s="8">
        <f t="shared" si="3"/>
        <v>5</v>
      </c>
      <c r="J31" s="8">
        <f t="shared" si="3"/>
        <v>5</v>
      </c>
      <c r="K31" s="28">
        <f t="shared" si="3"/>
        <v>5</v>
      </c>
      <c r="L31" s="28">
        <f t="shared" si="3"/>
        <v>5</v>
      </c>
      <c r="M31" s="22"/>
    </row>
    <row r="32" spans="1:14" ht="15.75" customHeight="1" thickBot="1" x14ac:dyDescent="0.25">
      <c r="A32" s="59" t="s">
        <v>34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22"/>
    </row>
    <row r="33" spans="1:14" ht="45.75" thickBot="1" x14ac:dyDescent="0.25">
      <c r="A33" s="2" t="s">
        <v>55</v>
      </c>
      <c r="B33" s="4" t="s">
        <v>20</v>
      </c>
      <c r="C33" s="32">
        <v>0</v>
      </c>
      <c r="D33" s="32">
        <v>5</v>
      </c>
      <c r="E33" s="32">
        <v>5</v>
      </c>
      <c r="F33" s="32">
        <v>5</v>
      </c>
      <c r="G33" s="32">
        <v>0</v>
      </c>
      <c r="H33" s="32">
        <v>5</v>
      </c>
      <c r="I33" s="32">
        <v>5</v>
      </c>
      <c r="J33" s="32">
        <v>5</v>
      </c>
      <c r="K33" s="33">
        <v>5</v>
      </c>
      <c r="L33" s="34">
        <v>5</v>
      </c>
      <c r="M33" s="22"/>
    </row>
    <row r="34" spans="1:14" ht="13.5" thickBot="1" x14ac:dyDescent="0.25">
      <c r="A34" s="2" t="s">
        <v>56</v>
      </c>
      <c r="B34" s="4" t="s">
        <v>21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3">
        <v>0</v>
      </c>
      <c r="L34" s="34">
        <v>0</v>
      </c>
      <c r="M34" s="22"/>
    </row>
    <row r="35" spans="1:14" ht="12" thickBot="1" x14ac:dyDescent="0.25">
      <c r="A35" s="7"/>
      <c r="B35" s="10" t="s">
        <v>65</v>
      </c>
      <c r="C35" s="8">
        <f>SUM(C33:C34)</f>
        <v>0</v>
      </c>
      <c r="D35" s="8">
        <f t="shared" ref="D35:L35" si="4">SUM(D33:D34)</f>
        <v>5</v>
      </c>
      <c r="E35" s="8">
        <f t="shared" si="4"/>
        <v>5</v>
      </c>
      <c r="F35" s="8">
        <f t="shared" si="4"/>
        <v>5</v>
      </c>
      <c r="G35" s="8">
        <f t="shared" si="4"/>
        <v>0</v>
      </c>
      <c r="H35" s="8">
        <f t="shared" si="4"/>
        <v>5</v>
      </c>
      <c r="I35" s="8">
        <f t="shared" si="4"/>
        <v>5</v>
      </c>
      <c r="J35" s="8">
        <f t="shared" si="4"/>
        <v>5</v>
      </c>
      <c r="K35" s="27">
        <f t="shared" si="4"/>
        <v>5</v>
      </c>
      <c r="L35" s="28">
        <f t="shared" si="4"/>
        <v>5</v>
      </c>
      <c r="M35" s="22"/>
    </row>
    <row r="36" spans="1:14" ht="16.5" customHeight="1" thickBot="1" x14ac:dyDescent="0.25">
      <c r="A36" s="59" t="s">
        <v>35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1"/>
      <c r="M36" s="22"/>
    </row>
    <row r="37" spans="1:14" ht="13.5" thickBot="1" x14ac:dyDescent="0.25">
      <c r="A37" s="35" t="s">
        <v>57</v>
      </c>
      <c r="B37" s="36" t="s">
        <v>22</v>
      </c>
      <c r="C37" s="32">
        <v>3.24</v>
      </c>
      <c r="D37" s="32">
        <v>3.49</v>
      </c>
      <c r="E37" s="32">
        <v>5</v>
      </c>
      <c r="F37" s="32">
        <v>2.98</v>
      </c>
      <c r="G37" s="32">
        <v>2.77</v>
      </c>
      <c r="H37" s="32">
        <v>0</v>
      </c>
      <c r="I37" s="32">
        <v>4.45</v>
      </c>
      <c r="J37" s="32">
        <v>3.61</v>
      </c>
      <c r="K37" s="33">
        <v>4.83</v>
      </c>
      <c r="L37" s="34">
        <v>5</v>
      </c>
      <c r="M37" s="22"/>
    </row>
    <row r="38" spans="1:14" ht="34.5" thickBot="1" x14ac:dyDescent="0.25">
      <c r="A38" s="35" t="s">
        <v>58</v>
      </c>
      <c r="B38" s="36" t="s">
        <v>23</v>
      </c>
      <c r="C38" s="32">
        <v>5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5</v>
      </c>
      <c r="J38" s="32">
        <v>0</v>
      </c>
      <c r="K38" s="33">
        <v>0</v>
      </c>
      <c r="L38" s="34">
        <v>0</v>
      </c>
      <c r="M38" s="22"/>
    </row>
    <row r="39" spans="1:14" ht="12" thickBot="1" x14ac:dyDescent="0.25">
      <c r="A39" s="37"/>
      <c r="B39" s="38" t="s">
        <v>65</v>
      </c>
      <c r="C39" s="39">
        <f>SUM(C37:C38)</f>
        <v>8.24</v>
      </c>
      <c r="D39" s="39">
        <f t="shared" ref="D39:K39" si="5">SUM(D37:D38)</f>
        <v>3.49</v>
      </c>
      <c r="E39" s="39">
        <f t="shared" si="5"/>
        <v>5</v>
      </c>
      <c r="F39" s="39">
        <f t="shared" si="5"/>
        <v>2.98</v>
      </c>
      <c r="G39" s="39">
        <f t="shared" si="5"/>
        <v>2.77</v>
      </c>
      <c r="H39" s="39">
        <f t="shared" si="5"/>
        <v>0</v>
      </c>
      <c r="I39" s="39">
        <f t="shared" si="5"/>
        <v>9.4499999999999993</v>
      </c>
      <c r="J39" s="39">
        <f t="shared" si="5"/>
        <v>3.61</v>
      </c>
      <c r="K39" s="40">
        <f t="shared" si="5"/>
        <v>4.83</v>
      </c>
      <c r="L39" s="41">
        <f>SUM(L37:L38)</f>
        <v>5</v>
      </c>
      <c r="M39" s="22"/>
    </row>
    <row r="40" spans="1:14" ht="15.75" customHeight="1" thickBot="1" x14ac:dyDescent="0.25">
      <c r="A40" s="62" t="s">
        <v>36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4"/>
      <c r="M40" s="22"/>
    </row>
    <row r="41" spans="1:14" ht="34.5" thickBot="1" x14ac:dyDescent="0.25">
      <c r="A41" s="35" t="s">
        <v>59</v>
      </c>
      <c r="B41" s="36" t="s">
        <v>24</v>
      </c>
      <c r="C41" s="32">
        <v>0</v>
      </c>
      <c r="D41" s="32">
        <v>5</v>
      </c>
      <c r="E41" s="32">
        <v>5</v>
      </c>
      <c r="F41" s="32">
        <v>5</v>
      </c>
      <c r="G41" s="32">
        <v>5</v>
      </c>
      <c r="H41" s="32">
        <v>5</v>
      </c>
      <c r="I41" s="32">
        <v>5</v>
      </c>
      <c r="J41" s="32">
        <v>5</v>
      </c>
      <c r="K41" s="32">
        <v>5</v>
      </c>
      <c r="L41" s="32">
        <v>5</v>
      </c>
      <c r="M41" s="22"/>
    </row>
    <row r="42" spans="1:14" ht="23.25" thickBot="1" x14ac:dyDescent="0.25">
      <c r="A42" s="35" t="s">
        <v>60</v>
      </c>
      <c r="B42" s="36" t="s">
        <v>25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22"/>
    </row>
    <row r="43" spans="1:14" ht="12" thickBot="1" x14ac:dyDescent="0.25">
      <c r="A43" s="37"/>
      <c r="B43" s="38" t="s">
        <v>65</v>
      </c>
      <c r="C43" s="39">
        <f>SUM(C41:C42)</f>
        <v>0</v>
      </c>
      <c r="D43" s="39">
        <f t="shared" ref="D43:K43" si="6">SUM(D41:D42)</f>
        <v>5</v>
      </c>
      <c r="E43" s="39">
        <f t="shared" si="6"/>
        <v>5</v>
      </c>
      <c r="F43" s="39">
        <f t="shared" si="6"/>
        <v>5</v>
      </c>
      <c r="G43" s="39">
        <f t="shared" si="6"/>
        <v>5</v>
      </c>
      <c r="H43" s="39">
        <f t="shared" si="6"/>
        <v>5</v>
      </c>
      <c r="I43" s="39">
        <f t="shared" si="6"/>
        <v>5</v>
      </c>
      <c r="J43" s="39">
        <f t="shared" si="6"/>
        <v>5</v>
      </c>
      <c r="K43" s="40">
        <f t="shared" si="6"/>
        <v>5</v>
      </c>
      <c r="L43" s="41">
        <f>SUM(L41:L42)</f>
        <v>5</v>
      </c>
      <c r="M43" s="22"/>
    </row>
    <row r="44" spans="1:14" ht="15" customHeight="1" thickBot="1" x14ac:dyDescent="0.25">
      <c r="A44" s="62" t="s">
        <v>37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22"/>
    </row>
    <row r="45" spans="1:14" ht="34.5" thickBot="1" x14ac:dyDescent="0.25">
      <c r="A45" s="35" t="s">
        <v>61</v>
      </c>
      <c r="B45" s="47" t="s">
        <v>26</v>
      </c>
      <c r="C45" s="48">
        <v>5</v>
      </c>
      <c r="D45" s="49">
        <v>0</v>
      </c>
      <c r="E45" s="48">
        <v>0</v>
      </c>
      <c r="F45" s="49">
        <v>0</v>
      </c>
      <c r="G45" s="48">
        <v>5</v>
      </c>
      <c r="H45" s="49">
        <v>5</v>
      </c>
      <c r="I45" s="48">
        <v>5</v>
      </c>
      <c r="J45" s="49">
        <v>0</v>
      </c>
      <c r="K45" s="49">
        <v>0</v>
      </c>
      <c r="L45" s="50">
        <v>0</v>
      </c>
      <c r="M45" s="22"/>
    </row>
    <row r="46" spans="1:14" ht="34.5" thickBot="1" x14ac:dyDescent="0.25">
      <c r="A46" s="35" t="s">
        <v>62</v>
      </c>
      <c r="B46" s="36" t="s">
        <v>27</v>
      </c>
      <c r="C46" s="32">
        <v>0</v>
      </c>
      <c r="D46" s="46">
        <v>5</v>
      </c>
      <c r="E46" s="32">
        <v>5</v>
      </c>
      <c r="F46" s="46">
        <v>5</v>
      </c>
      <c r="G46" s="46">
        <v>1</v>
      </c>
      <c r="H46" s="32">
        <v>1</v>
      </c>
      <c r="I46" s="32">
        <v>0</v>
      </c>
      <c r="J46" s="32">
        <v>0</v>
      </c>
      <c r="K46" s="33">
        <v>5</v>
      </c>
      <c r="L46" s="35">
        <v>5</v>
      </c>
      <c r="M46" s="22"/>
    </row>
    <row r="47" spans="1:14" ht="34.5" thickBot="1" x14ac:dyDescent="0.25">
      <c r="A47" s="35" t="s">
        <v>63</v>
      </c>
      <c r="B47" s="36" t="s">
        <v>28</v>
      </c>
      <c r="C47" s="32">
        <v>5</v>
      </c>
      <c r="D47" s="32">
        <v>0</v>
      </c>
      <c r="E47" s="32">
        <v>0</v>
      </c>
      <c r="F47" s="32">
        <v>0</v>
      </c>
      <c r="G47" s="32">
        <v>5</v>
      </c>
      <c r="H47" s="32">
        <v>5</v>
      </c>
      <c r="I47" s="32">
        <v>5</v>
      </c>
      <c r="J47" s="32">
        <v>0</v>
      </c>
      <c r="K47" s="33">
        <v>0</v>
      </c>
      <c r="L47" s="34">
        <v>0</v>
      </c>
      <c r="M47" s="22"/>
    </row>
    <row r="48" spans="1:14" ht="12" thickBot="1" x14ac:dyDescent="0.25">
      <c r="A48" s="7"/>
      <c r="B48" s="10" t="s">
        <v>65</v>
      </c>
      <c r="C48" s="8">
        <f>SUM(C45:C47)</f>
        <v>10</v>
      </c>
      <c r="D48" s="8">
        <f t="shared" ref="D48:L48" si="7">SUM(D45:D47)</f>
        <v>5</v>
      </c>
      <c r="E48" s="8">
        <f t="shared" si="7"/>
        <v>5</v>
      </c>
      <c r="F48" s="8">
        <f t="shared" si="7"/>
        <v>5</v>
      </c>
      <c r="G48" s="8">
        <f t="shared" si="7"/>
        <v>11</v>
      </c>
      <c r="H48" s="8">
        <f t="shared" si="7"/>
        <v>11</v>
      </c>
      <c r="I48" s="8">
        <f t="shared" si="7"/>
        <v>10</v>
      </c>
      <c r="J48" s="8">
        <f t="shared" si="7"/>
        <v>0</v>
      </c>
      <c r="K48" s="8">
        <f t="shared" si="7"/>
        <v>5</v>
      </c>
      <c r="L48" s="8">
        <f t="shared" si="7"/>
        <v>5</v>
      </c>
      <c r="M48" s="22"/>
    </row>
    <row r="49" spans="1:13" s="31" customFormat="1" ht="18.75" customHeight="1" thickBot="1" x14ac:dyDescent="0.25">
      <c r="A49" s="65" t="s">
        <v>29</v>
      </c>
      <c r="B49" s="66"/>
      <c r="C49" s="52">
        <f>C6*(C11+C23+C28+C31+C35+C39+C43+C48)</f>
        <v>77.26400000000001</v>
      </c>
      <c r="D49" s="58">
        <f t="shared" ref="D49:L49" si="8">D6*(D11+D23+D28+D31+D35+D39+D43+D48)</f>
        <v>72.039000000000016</v>
      </c>
      <c r="E49" s="58">
        <f t="shared" si="8"/>
        <v>72</v>
      </c>
      <c r="F49" s="51">
        <f t="shared" si="8"/>
        <v>86.375999999999991</v>
      </c>
      <c r="G49" s="51">
        <f t="shared" si="8"/>
        <v>90.924000000000007</v>
      </c>
      <c r="H49" s="51">
        <f t="shared" si="8"/>
        <v>92.399999999999991</v>
      </c>
      <c r="I49" s="51">
        <f t="shared" si="8"/>
        <v>87.39500000000001</v>
      </c>
      <c r="J49" s="52">
        <f t="shared" si="8"/>
        <v>77.671000000000006</v>
      </c>
      <c r="K49" s="52">
        <f t="shared" si="8"/>
        <v>75.83</v>
      </c>
      <c r="L49" s="58">
        <f t="shared" si="8"/>
        <v>72</v>
      </c>
      <c r="M49" s="30">
        <f>SUM(C49:L49)</f>
        <v>803.89900000000011</v>
      </c>
    </row>
    <row r="50" spans="1:13" hidden="1" x14ac:dyDescent="0.2">
      <c r="B50" s="1" t="s">
        <v>75</v>
      </c>
      <c r="C50" s="15">
        <f>C11+C23+C28+C31+C35+C39+C43+C48</f>
        <v>70.240000000000009</v>
      </c>
      <c r="D50" s="15">
        <f t="shared" ref="D50:K50" si="9">D11+D23+D28+D31+D35+D39+D43+D48</f>
        <v>65.490000000000009</v>
      </c>
      <c r="E50" s="15">
        <f t="shared" si="9"/>
        <v>72</v>
      </c>
      <c r="F50" s="15">
        <f t="shared" si="9"/>
        <v>71.97999999999999</v>
      </c>
      <c r="G50" s="15">
        <f t="shared" si="9"/>
        <v>75.77000000000001</v>
      </c>
      <c r="H50" s="15">
        <f t="shared" si="9"/>
        <v>77</v>
      </c>
      <c r="I50" s="15">
        <f t="shared" si="9"/>
        <v>79.45</v>
      </c>
      <c r="J50" s="15">
        <f t="shared" si="9"/>
        <v>70.61</v>
      </c>
      <c r="K50" s="15">
        <f t="shared" si="9"/>
        <v>75.83</v>
      </c>
      <c r="L50" s="15"/>
      <c r="M50" s="23">
        <f>SUM(C50:K50)</f>
        <v>658.37</v>
      </c>
    </row>
    <row r="51" spans="1:13" x14ac:dyDescent="0.2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23"/>
    </row>
    <row r="52" spans="1:13" x14ac:dyDescent="0.2">
      <c r="B52" s="1" t="s">
        <v>81</v>
      </c>
      <c r="C52" s="16">
        <f>C49-$C53</f>
        <v>-3.1259000000000015</v>
      </c>
      <c r="D52" s="16">
        <f t="shared" ref="D52:K52" si="10">D49-$C53</f>
        <v>-8.3508999999999958</v>
      </c>
      <c r="E52" s="16">
        <f t="shared" si="10"/>
        <v>-8.3899000000000115</v>
      </c>
      <c r="F52" s="16">
        <f t="shared" si="10"/>
        <v>5.9860999999999791</v>
      </c>
      <c r="G52" s="16">
        <f t="shared" si="10"/>
        <v>10.534099999999995</v>
      </c>
      <c r="H52" s="16">
        <f t="shared" si="10"/>
        <v>12.01009999999998</v>
      </c>
      <c r="I52" s="16">
        <f t="shared" si="10"/>
        <v>7.0050999999999988</v>
      </c>
      <c r="J52" s="16">
        <f t="shared" si="10"/>
        <v>-2.718900000000005</v>
      </c>
      <c r="K52" s="16">
        <f t="shared" si="10"/>
        <v>-4.5599000000000132</v>
      </c>
      <c r="L52" s="16">
        <f>L49-$C53</f>
        <v>-8.3899000000000115</v>
      </c>
      <c r="M52" s="23">
        <f>SUMSQ(C52,D52,E52,F52,G52,H52,I52,J52,K52,L52)/10</f>
        <v>58.858931489999954</v>
      </c>
    </row>
    <row r="53" spans="1:13" x14ac:dyDescent="0.2">
      <c r="B53" s="1" t="s">
        <v>79</v>
      </c>
      <c r="C53" s="44">
        <f>SUM(C49:L49)/10</f>
        <v>80.389900000000011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">
      <c r="B54" s="1" t="s">
        <v>80</v>
      </c>
      <c r="C54" s="44">
        <f>SQRT(M52)</f>
        <v>7.671957474465037</v>
      </c>
      <c r="D54" s="16"/>
      <c r="E54" s="16"/>
      <c r="F54" s="16"/>
      <c r="G54" s="16"/>
      <c r="H54" s="16"/>
      <c r="I54" s="16"/>
      <c r="J54" s="16"/>
      <c r="K54" s="16"/>
      <c r="L54" s="16"/>
    </row>
    <row r="56" spans="1:13" x14ac:dyDescent="0.2">
      <c r="B56" s="1" t="s">
        <v>76</v>
      </c>
      <c r="C56" s="54">
        <f>C53+2/3*C54</f>
        <v>85.504538316310033</v>
      </c>
      <c r="D56" s="55">
        <v>100</v>
      </c>
    </row>
    <row r="57" spans="1:13" x14ac:dyDescent="0.2">
      <c r="B57" s="1" t="s">
        <v>77</v>
      </c>
      <c r="C57" s="53">
        <f>C53-2/3*C54</f>
        <v>75.27526168368999</v>
      </c>
      <c r="D57" s="53">
        <f>C56</f>
        <v>85.504538316310033</v>
      </c>
    </row>
    <row r="58" spans="1:13" x14ac:dyDescent="0.2">
      <c r="B58" s="1" t="s">
        <v>78</v>
      </c>
      <c r="C58" s="56">
        <v>0</v>
      </c>
      <c r="D58" s="57">
        <f>C57</f>
        <v>75.27526168368999</v>
      </c>
    </row>
    <row r="60" spans="1:13" s="19" customFormat="1" ht="15.75" x14ac:dyDescent="0.25">
      <c r="A60" s="18"/>
      <c r="B60" s="20"/>
      <c r="C60" s="20"/>
      <c r="D60" s="21"/>
      <c r="E60" s="18"/>
      <c r="G60" s="18"/>
      <c r="H60" s="18"/>
      <c r="I60" s="18"/>
      <c r="J60" s="18"/>
      <c r="K60" s="18"/>
      <c r="L60" s="18"/>
    </row>
    <row r="61" spans="1:13" s="19" customFormat="1" ht="15.75" x14ac:dyDescent="0.25">
      <c r="A61" s="18"/>
      <c r="B61" s="20"/>
      <c r="E61" s="18"/>
      <c r="F61" s="18"/>
      <c r="G61" s="18"/>
      <c r="H61" s="18"/>
      <c r="I61" s="18"/>
      <c r="J61" s="18"/>
      <c r="K61" s="18"/>
      <c r="L61" s="18"/>
    </row>
    <row r="62" spans="1:13" ht="18.75" x14ac:dyDescent="0.2">
      <c r="B62" s="17"/>
      <c r="C62"/>
      <c r="D62"/>
    </row>
  </sheetData>
  <customSheetViews>
    <customSheetView guid="{8C2C8D0B-A09A-4EDE-B755-6D2939C29403}" scale="120" fitToPage="1" hiddenRows="1">
      <pane ySplit="5" topLeftCell="A45" activePane="bottomLeft" state="frozen"/>
      <selection pane="bottomLeft" activeCell="M13" sqref="M13"/>
      <pageMargins left="0.7" right="0.7" top="0.75" bottom="0.75" header="0.3" footer="0.3"/>
      <pageSetup paperSize="9" fitToHeight="0" orientation="landscape" r:id="rId1"/>
    </customSheetView>
    <customSheetView guid="{4081D104-7DCC-44D6-A865-F26230364378}" scale="120" fitToPage="1" hiddenRows="1">
      <pane ySplit="5" topLeftCell="A36" activePane="bottomLeft" state="frozen"/>
      <selection pane="bottomLeft" activeCell="F42" sqref="F42"/>
      <pageMargins left="0.7" right="0.7" top="0.75" bottom="0.75" header="0.3" footer="0.3"/>
      <pageSetup paperSize="9" scale="87" fitToHeight="0" orientation="landscape" r:id="rId2"/>
    </customSheetView>
    <customSheetView guid="{28FEF256-629D-43F7-A0A1-0CBCF855AE5E}" scale="120" fitToPage="1" hiddenRows="1" topLeftCell="B1">
      <pane ySplit="5" topLeftCell="A33" activePane="bottomLeft" state="frozen"/>
      <selection pane="bottomLeft" activeCell="K47" sqref="K47"/>
      <pageMargins left="0.7" right="0.7" top="0.75" bottom="0.75" header="0.3" footer="0.3"/>
      <pageSetup paperSize="9" scale="87" fitToHeight="0" orientation="landscape" r:id="rId3"/>
    </customSheetView>
    <customSheetView guid="{E7F8FF50-8A1A-421B-914E-F1717E9F80BA}" scale="120" fitToPage="1" hiddenRows="1">
      <pane ySplit="5" topLeftCell="A21" activePane="bottomLeft" state="frozen"/>
      <selection pane="bottomLeft" activeCell="E25" sqref="E25"/>
      <pageMargins left="0.7" right="0.7" top="0.75" bottom="0.75" header="0.3" footer="0.3"/>
      <pageSetup paperSize="9" scale="87" fitToHeight="0" orientation="landscape" r:id="rId4"/>
    </customSheetView>
    <customSheetView guid="{684A62B2-D1AF-430D-BEBD-2CE67FCE4F3D}" scale="120" fitToPage="1" hiddenRows="1">
      <pane ySplit="5" topLeftCell="A27" activePane="bottomLeft" state="frozen"/>
      <selection pane="bottomLeft" activeCell="G34" sqref="G34"/>
      <pageMargins left="0.7" right="0.7" top="0.75" bottom="0.75" header="0.3" footer="0.3"/>
      <pageSetup paperSize="9" scale="87" fitToHeight="0" orientation="landscape" r:id="rId5"/>
    </customSheetView>
    <customSheetView guid="{11876AC0-7BE1-4FE1-BDCA-B7DBC1EF1495}" scale="120" showPageBreaks="1" fitToPage="1" hiddenRows="1" hiddenColumns="1">
      <pane ySplit="5" topLeftCell="A39" activePane="bottomLeft" state="frozen"/>
      <selection pane="bottomLeft" activeCell="P46" sqref="P46"/>
      <pageMargins left="0.7" right="0.7" top="0.75" bottom="0.75" header="0.3" footer="0.3"/>
      <pageSetup paperSize="9" fitToHeight="0" orientation="landscape" r:id="rId6"/>
    </customSheetView>
  </customSheetViews>
  <mergeCells count="13">
    <mergeCell ref="A2:L2"/>
    <mergeCell ref="A24:L24"/>
    <mergeCell ref="A29:L29"/>
    <mergeCell ref="B4:B5"/>
    <mergeCell ref="A4:A5"/>
    <mergeCell ref="C4:L4"/>
    <mergeCell ref="A7:L7"/>
    <mergeCell ref="A12:L12"/>
    <mergeCell ref="A32:L32"/>
    <mergeCell ref="A36:L36"/>
    <mergeCell ref="A40:L40"/>
    <mergeCell ref="A44:L44"/>
    <mergeCell ref="A49:B49"/>
  </mergeCells>
  <pageMargins left="0.7" right="0.7" top="0.75" bottom="0.75" header="0.3" footer="0.3"/>
  <pageSetup paperSize="9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</dc:creator>
  <cp:lastModifiedBy>UserXP</cp:lastModifiedBy>
  <cp:lastPrinted>2024-05-24T06:42:54Z</cp:lastPrinted>
  <dcterms:created xsi:type="dcterms:W3CDTF">2022-02-22T02:51:06Z</dcterms:created>
  <dcterms:modified xsi:type="dcterms:W3CDTF">2024-05-27T04:05:42Z</dcterms:modified>
</cp:coreProperties>
</file>